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00" activeTab="0"/>
  </bookViews>
  <sheets>
    <sheet name="Expenses - All Funds" sheetId="1" r:id="rId1"/>
    <sheet name="Revenues - All Funds" sheetId="2" r:id="rId2"/>
  </sheets>
  <definedNames>
    <definedName name="_xlnm.Print_Area" localSheetId="0">'Expenses - All Funds'!$A:$L</definedName>
    <definedName name="_xlnm.Print_Area" localSheetId="1">'Revenues - All Funds'!$A:$H</definedName>
  </definedNames>
  <calcPr fullCalcOnLoad="1"/>
</workbook>
</file>

<file path=xl/sharedStrings.xml><?xml version="1.0" encoding="utf-8"?>
<sst xmlns="http://schemas.openxmlformats.org/spreadsheetml/2006/main" count="1048" uniqueCount="292">
  <si>
    <t>Dept. Descr.</t>
  </si>
  <si>
    <t>Account Name</t>
  </si>
  <si>
    <t>Obj. Descr.</t>
  </si>
  <si>
    <t>Year-to-Date</t>
  </si>
  <si>
    <t>% Exp.</t>
  </si>
  <si>
    <t>Fund 01 - General Fund</t>
  </si>
  <si>
    <t>Gen</t>
  </si>
  <si>
    <t>Village Board</t>
  </si>
  <si>
    <t>Gen Exp</t>
  </si>
  <si>
    <t>Office</t>
  </si>
  <si>
    <t>Sup&amp;Exp</t>
  </si>
  <si>
    <t>Wage</t>
  </si>
  <si>
    <t>Current Budget</t>
  </si>
  <si>
    <t>****</t>
  </si>
  <si>
    <t>Ordinances</t>
  </si>
  <si>
    <t>Law</t>
  </si>
  <si>
    <t>Clerk Treasurer</t>
  </si>
  <si>
    <t>Elec/Gas</t>
  </si>
  <si>
    <t>Phone</t>
  </si>
  <si>
    <t>Publication Fees/Liquor Lic.</t>
  </si>
  <si>
    <t>Elections</t>
  </si>
  <si>
    <t>Auditing Services</t>
  </si>
  <si>
    <t>Assessor</t>
  </si>
  <si>
    <t>Board of Review</t>
  </si>
  <si>
    <t>Hall</t>
  </si>
  <si>
    <t>Other Buildings &amp; Property</t>
  </si>
  <si>
    <t>Mobile Home Fees Pd to School</t>
  </si>
  <si>
    <t>Property&amp;Liability Insurance</t>
  </si>
  <si>
    <t>Police &amp; Professional Liab. Ins.</t>
  </si>
  <si>
    <t>Workers Compensation Ins.</t>
  </si>
  <si>
    <t>Employee Health Insurance</t>
  </si>
  <si>
    <t>Firemen's Insurance</t>
  </si>
  <si>
    <t>Social Security Fund</t>
  </si>
  <si>
    <t>Errors and Omissions Ins.</t>
  </si>
  <si>
    <t>Other General Government</t>
  </si>
  <si>
    <t>Medicare Fund</t>
  </si>
  <si>
    <t>Pension</t>
  </si>
  <si>
    <t>Uniforms</t>
  </si>
  <si>
    <t>Vacation/Holiday/Sick/Funeral</t>
  </si>
  <si>
    <t>Community Center</t>
  </si>
  <si>
    <t>Planning Expense</t>
  </si>
  <si>
    <t>Welcome to Hilbert Signs</t>
  </si>
  <si>
    <t>Outlay-Residential Development</t>
  </si>
  <si>
    <t>Miscellaneous</t>
  </si>
  <si>
    <t>Totals Dept 101 General Government</t>
  </si>
  <si>
    <t>Dept 201 Protection of Person/Property</t>
  </si>
  <si>
    <t>Per/Prop</t>
  </si>
  <si>
    <t>Police</t>
  </si>
  <si>
    <t>Public Safety</t>
  </si>
  <si>
    <t>Fire Department</t>
  </si>
  <si>
    <t>Hydrant Rental</t>
  </si>
  <si>
    <t>First Responders</t>
  </si>
  <si>
    <t>Building Inspection</t>
  </si>
  <si>
    <t>Emergency Government</t>
  </si>
  <si>
    <t>Total Dept 201 Protection of Person/Property</t>
  </si>
  <si>
    <t>Dept 301 Health and Sanitation</t>
  </si>
  <si>
    <t>Health</t>
  </si>
  <si>
    <t>Public Sanitation</t>
  </si>
  <si>
    <t>Rubbish Collection</t>
  </si>
  <si>
    <t>Solid Waste Disposal</t>
  </si>
  <si>
    <t>Recycling</t>
  </si>
  <si>
    <t>Personnl</t>
  </si>
  <si>
    <t>Pur Serv</t>
  </si>
  <si>
    <t>Off Supp</t>
  </si>
  <si>
    <t>Dues</t>
  </si>
  <si>
    <t>Train</t>
  </si>
  <si>
    <t>Hour</t>
  </si>
  <si>
    <t>Deprec.</t>
  </si>
  <si>
    <t>News</t>
  </si>
  <si>
    <t>Yard</t>
  </si>
  <si>
    <t>Weed Control</t>
  </si>
  <si>
    <t>Animal Control</t>
  </si>
  <si>
    <t>Total Dept 301 Health and Sanitation</t>
  </si>
  <si>
    <t>Dept 401 Streets</t>
  </si>
  <si>
    <t>Streets</t>
  </si>
  <si>
    <t>Street Salaries</t>
  </si>
  <si>
    <t>Street Expense</t>
  </si>
  <si>
    <t>Street Lights</t>
  </si>
  <si>
    <t>Sidewalk Expense</t>
  </si>
  <si>
    <t>Storm Sewer Expense</t>
  </si>
  <si>
    <t>Outlay for Streets</t>
  </si>
  <si>
    <t>Outlay for Storm Sewer</t>
  </si>
  <si>
    <t>Total Dept 401 Streets</t>
  </si>
  <si>
    <t>Dept 501 Equipment</t>
  </si>
  <si>
    <t>Equip.</t>
  </si>
  <si>
    <t>Outlay for Misc. Equipment</t>
  </si>
  <si>
    <t>Outlay for Street Equipment</t>
  </si>
  <si>
    <t>Total Dept 501 Equipment</t>
  </si>
  <si>
    <t>Dept 601 Recreation</t>
  </si>
  <si>
    <t>Rec.</t>
  </si>
  <si>
    <t>Park</t>
  </si>
  <si>
    <t>Ballfield</t>
  </si>
  <si>
    <t>Civic Promotion</t>
  </si>
  <si>
    <t>Christmas Lighting</t>
  </si>
  <si>
    <t>Skating Rink</t>
  </si>
  <si>
    <t>Total Dept 601 Recreation</t>
  </si>
  <si>
    <t>Dept 701 Advances to Other Funds</t>
  </si>
  <si>
    <t>Advances</t>
  </si>
  <si>
    <t>Capital Paid To Sewer Utility</t>
  </si>
  <si>
    <t>Capital Paid To Water Utility</t>
  </si>
  <si>
    <t>Total Dept 701 Advances to Other Funds</t>
  </si>
  <si>
    <t>Dept 801 Indebtedness From Taxes</t>
  </si>
  <si>
    <t>Tax Loan</t>
  </si>
  <si>
    <t>Principal on Notes</t>
  </si>
  <si>
    <t>Interest Expense</t>
  </si>
  <si>
    <t>Total Dept 801 Indebtedness From Taxes</t>
  </si>
  <si>
    <t>Grand Total - General Fund</t>
  </si>
  <si>
    <t>Repairs</t>
  </si>
  <si>
    <t>Dept 101 General Government</t>
  </si>
  <si>
    <t>Sewer</t>
  </si>
  <si>
    <t>Power Purchased</t>
  </si>
  <si>
    <t>Chemicals</t>
  </si>
  <si>
    <t>Sludge Removal &amp; Disposal</t>
  </si>
  <si>
    <t>Other Operating Supp. &amp; Exp.</t>
  </si>
  <si>
    <t>Lab Testing</t>
  </si>
  <si>
    <t>Office Salaries</t>
  </si>
  <si>
    <t>Operators School &amp; Training</t>
  </si>
  <si>
    <t>Labor</t>
  </si>
  <si>
    <t>Supplies and Expense</t>
  </si>
  <si>
    <t>Transportation Expense</t>
  </si>
  <si>
    <t>Office Supplies &amp; Expense</t>
  </si>
  <si>
    <t>Outside Services Employed</t>
  </si>
  <si>
    <t>Insurance</t>
  </si>
  <si>
    <t>Uncollectable Accounts</t>
  </si>
  <si>
    <t>Interest on Bonds</t>
  </si>
  <si>
    <t>Depreciation Expense</t>
  </si>
  <si>
    <t>Facility Replacement Or Repair</t>
  </si>
  <si>
    <t>Grand Total - Sewer Fund</t>
  </si>
  <si>
    <t>Fund 03 - Water Fund</t>
  </si>
  <si>
    <t>Fund 02 - Sewer Fund</t>
  </si>
  <si>
    <t>Water</t>
  </si>
  <si>
    <t>Micellaneous General Expense</t>
  </si>
  <si>
    <t>Fuel-Power</t>
  </si>
  <si>
    <t>Supplies &amp; Expense</t>
  </si>
  <si>
    <t>Administrative Salaries</t>
  </si>
  <si>
    <t>Tax Expense</t>
  </si>
  <si>
    <t>Grand Total - Water Fund</t>
  </si>
  <si>
    <t>Outlay for TIF Project</t>
  </si>
  <si>
    <t>Fund 09 - First Responder Fund</t>
  </si>
  <si>
    <t>1st</t>
  </si>
  <si>
    <t>Social Security</t>
  </si>
  <si>
    <t>Medicare</t>
  </si>
  <si>
    <t>Meeting Expense</t>
  </si>
  <si>
    <t>Training</t>
  </si>
  <si>
    <t>First Responder Activities</t>
  </si>
  <si>
    <t>Fnd Rais</t>
  </si>
  <si>
    <t>Grand Total - First Responder Fund</t>
  </si>
  <si>
    <t>Other Ins., Unempl Comp, Bond</t>
  </si>
  <si>
    <t>Op-Supp</t>
  </si>
  <si>
    <t>Outlay for Curb &amp; Gutter</t>
  </si>
  <si>
    <t>Curb &amp; Gutter Expense</t>
  </si>
  <si>
    <t>Interest on G.O. Debt</t>
  </si>
  <si>
    <t>Illegal Taxes and Tax Refunds</t>
  </si>
  <si>
    <t>Rent/Lea</t>
  </si>
  <si>
    <t>Miscellaneous General Expense</t>
  </si>
  <si>
    <t>Depreciation on Water Meters</t>
  </si>
  <si>
    <t>Year-to Date</t>
  </si>
  <si>
    <t>% Received</t>
  </si>
  <si>
    <t>General Property Tax - Village</t>
  </si>
  <si>
    <t>Mobile Home Receipts from RAL</t>
  </si>
  <si>
    <t>Payment in Lieu of Taxes</t>
  </si>
  <si>
    <t>Interest &amp; Penalties on Taxes</t>
  </si>
  <si>
    <t>Curb &amp; Gutter Revenues</t>
  </si>
  <si>
    <t>Street Assessment Revenues</t>
  </si>
  <si>
    <t>Shared Tax from State</t>
  </si>
  <si>
    <t>Fire Insurance Tax from State</t>
  </si>
  <si>
    <t>State Aid for Local Streets</t>
  </si>
  <si>
    <t>State Recycling Grant</t>
  </si>
  <si>
    <t>State Aid - Exempt Computers</t>
  </si>
  <si>
    <t>Liquor &amp; Malt Beverage License</t>
  </si>
  <si>
    <t>Operator's Licenses</t>
  </si>
  <si>
    <t>Cigarette Licenses</t>
  </si>
  <si>
    <t>Trailer Park License</t>
  </si>
  <si>
    <t>Soft Drink Licenses</t>
  </si>
  <si>
    <t>Cable TV Franchise Fees</t>
  </si>
  <si>
    <t xml:space="preserve">Peddler's Permits </t>
  </si>
  <si>
    <t>Bicycle Licenses</t>
  </si>
  <si>
    <t>Dog License Refunds/Late Fees</t>
  </si>
  <si>
    <t>Building Permits</t>
  </si>
  <si>
    <t>Law &amp; Ordinance Violations</t>
  </si>
  <si>
    <t>Department Revenues-Private</t>
  </si>
  <si>
    <t>Department Revenues-Public</t>
  </si>
  <si>
    <t>Publication Fees (Liquor Licenses)</t>
  </si>
  <si>
    <t>Revenue from Solid Waste Disposal</t>
  </si>
  <si>
    <t>Park Receipts</t>
  </si>
  <si>
    <t>Community Center Receipts</t>
  </si>
  <si>
    <t>Intergovernmental Chrgs/Fire Prot.</t>
  </si>
  <si>
    <t>Fire Runs</t>
  </si>
  <si>
    <t>Internest Income</t>
  </si>
  <si>
    <t>Interest on Special Assessments</t>
  </si>
  <si>
    <t>Insurance Dividends</t>
  </si>
  <si>
    <t>Sale of Property</t>
  </si>
  <si>
    <t>Miscellaneous Revenues</t>
  </si>
  <si>
    <t>Loan Proceeds</t>
  </si>
  <si>
    <t>Insurance Awards</t>
  </si>
  <si>
    <t>Trfr. From Reserves</t>
  </si>
  <si>
    <t>Trfr. From Fund Balance</t>
  </si>
  <si>
    <t>Totals - General Fund</t>
  </si>
  <si>
    <t>Revenue from Gen. Cust. - Res</t>
  </si>
  <si>
    <t>Revenue from Gen. Cust. - Comm</t>
  </si>
  <si>
    <t>Revenue from Gen. Cust. - Ind</t>
  </si>
  <si>
    <t>Revenue from Gen. Cust. - OPA</t>
  </si>
  <si>
    <t>Sewer Rental</t>
  </si>
  <si>
    <t>Forfeited Discounts</t>
  </si>
  <si>
    <t>Sludge &amp; Septic Revenue</t>
  </si>
  <si>
    <t>Outside Testing Revenue</t>
  </si>
  <si>
    <t>Interest Income</t>
  </si>
  <si>
    <t>Land Rental</t>
  </si>
  <si>
    <t>Cash Flow Analysis</t>
  </si>
  <si>
    <t>Net Income (Loss)</t>
  </si>
  <si>
    <t>Plus:</t>
  </si>
  <si>
    <t>Trfr. From Reserve</t>
  </si>
  <si>
    <t>Misc. General Expense</t>
  </si>
  <si>
    <t>Loan Proceeds - Resid. Dev.</t>
  </si>
  <si>
    <t>Available Cash</t>
  </si>
  <si>
    <t>Less:</t>
  </si>
  <si>
    <t>Long-Term Debt Retirement</t>
  </si>
  <si>
    <t>Equipment Fund</t>
  </si>
  <si>
    <t>Reserve Account</t>
  </si>
  <si>
    <t>Miscellaneous Tools</t>
  </si>
  <si>
    <t>Outlay for Resid. Dev.</t>
  </si>
  <si>
    <t>Chimney Seals</t>
  </si>
  <si>
    <t>Net Cash Flow</t>
  </si>
  <si>
    <t>Public Fire Protection</t>
  </si>
  <si>
    <t>Unmetered Sales</t>
  </si>
  <si>
    <t>Private Fire Protection</t>
  </si>
  <si>
    <t>Tower Space Rental Income</t>
  </si>
  <si>
    <t>Transfer In (Taxes)</t>
  </si>
  <si>
    <t>Transfer to Reserve</t>
  </si>
  <si>
    <t>New Hydrants</t>
  </si>
  <si>
    <t>Misc. Tools</t>
  </si>
  <si>
    <t>Repair Hydrants</t>
  </si>
  <si>
    <t>Reserve for Tower Maint.</t>
  </si>
  <si>
    <t>Tif Tax Revenue</t>
  </si>
  <si>
    <t>1st Responder Contract Revenue</t>
  </si>
  <si>
    <t>Trfr. From Cash Reserve</t>
  </si>
  <si>
    <t>Transfer from Grant Reserve</t>
  </si>
  <si>
    <t>Grants - First Responders</t>
  </si>
  <si>
    <t>Administrative Fees</t>
  </si>
  <si>
    <t>New Meters</t>
  </si>
  <si>
    <t>Miscellaneous Non Operating Revenue</t>
  </si>
  <si>
    <t>Prof Serv</t>
  </si>
  <si>
    <t>Fund 07 - TID #1 Fund</t>
  </si>
  <si>
    <t>TID#1</t>
  </si>
  <si>
    <t>Grand Total - TID #1 Fund</t>
  </si>
  <si>
    <t>Grand Total - TID #2 Fund</t>
  </si>
  <si>
    <t>Fund 10 - TID #2 Fund</t>
  </si>
  <si>
    <t>TID #2</t>
  </si>
  <si>
    <t>Planning - TIF District</t>
  </si>
  <si>
    <t>Fund 11 - Comm Development Authority</t>
  </si>
  <si>
    <t>CDA</t>
  </si>
  <si>
    <t>Grand Total - Comm Development Authority</t>
  </si>
  <si>
    <t>Totals - TID #1</t>
  </si>
  <si>
    <t>Totals - First Responder Fund</t>
  </si>
  <si>
    <t>Totals - TID #2</t>
  </si>
  <si>
    <t>Totals - Comm Development Authority</t>
  </si>
  <si>
    <t>Lease Income</t>
  </si>
  <si>
    <t>Transfer from CDA for TID Expenditures</t>
  </si>
  <si>
    <t>Paid into TID #2 for Planning</t>
  </si>
  <si>
    <t>Infrastructure Lease Expense</t>
  </si>
  <si>
    <t>Trfr. From Tower Tower Maint Res.</t>
  </si>
  <si>
    <t>Deficiency Payments from Developer</t>
  </si>
  <si>
    <t>Trfr. From Well Reserve</t>
  </si>
  <si>
    <t>General Property Tax - Debt Retirement</t>
  </si>
  <si>
    <t>General Property Tax - Annexed Land</t>
  </si>
  <si>
    <t>Miscellaneous Expense</t>
  </si>
  <si>
    <t>Sewer Mains</t>
  </si>
  <si>
    <t>Trfr. From Replacement Fund</t>
  </si>
  <si>
    <t>Infiltration Improvements</t>
  </si>
  <si>
    <t>Reserve for New Water Meters</t>
  </si>
  <si>
    <t>Donations - First Responders</t>
  </si>
  <si>
    <t>Donations - Ballfield</t>
  </si>
  <si>
    <t>Condition of Budget</t>
  </si>
  <si>
    <t>Village of Hilbert</t>
  </si>
  <si>
    <t>Refuse Garbage Collection</t>
  </si>
  <si>
    <t>Jetter Reserve Fund</t>
  </si>
  <si>
    <t>Jetter Reserve</t>
  </si>
  <si>
    <t>Transfer from Fund Balance</t>
  </si>
  <si>
    <t>Fire Department Donations</t>
  </si>
  <si>
    <t>For Period Ending March 31, 2013</t>
  </si>
  <si>
    <t>Fund 20 - Capital Improvements Fund</t>
  </si>
  <si>
    <t>Outlay for Property Purchase</t>
  </si>
  <si>
    <t>Outlay for Sidewalks</t>
  </si>
  <si>
    <t>Grand Total - Capital Improvements Fund</t>
  </si>
  <si>
    <t>Lab Equipment Reserve Fund</t>
  </si>
  <si>
    <t>Replace Belt on Sludge Press</t>
  </si>
  <si>
    <t>Micromax Pro Gas Meter</t>
  </si>
  <si>
    <t>Pressure Washer</t>
  </si>
  <si>
    <t>Racking for Well Building</t>
  </si>
  <si>
    <t>General Property Tax Levy</t>
  </si>
  <si>
    <t>Donations - Ballfield Lights</t>
  </si>
  <si>
    <t>Transfer from Reserve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</si>
</sst>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C09]* #,##0_-;\-[$$-C09]* #,##0_-;_-[$$-C09]* &quot;-&quot;_-;_-@_-"/>
    <numFmt numFmtId="165" formatCode="_(&quot;$&quot;* #,##0.0_);_(&quot;$&quot;* \(#,##0.0\);_(&quot;$&quot;* &quot;-&quot;_);_(@_)"/>
    <numFmt numFmtId="166" formatCode="_(&quot;$&quot;* #,##0.00_);_(&quot;$&quot;* \(#,##0.00\);_(&quot;$&quot;* &quot;-&quot;_);_(@_)"/>
    <numFmt numFmtId="167" formatCode="0.0%"/>
    <numFmt numFmtId="168" formatCode="0.000%"/>
    <numFmt numFmtId="169" formatCode="0.0000%"/>
    <numFmt numFmtId="170" formatCode="0.00000%"/>
    <numFmt numFmtId="171" formatCode="0.000000%"/>
    <numFmt numFmtId="172" formatCode="0.0000000%"/>
    <numFmt numFmtId="173" formatCode="0.00000000%"/>
    <numFmt numFmtId="174" formatCode="0.000000000%"/>
    <numFmt numFmtId="175" formatCode="0.0000000000%"/>
    <numFmt numFmtId="176" formatCode="0.00000000000%"/>
    <numFmt numFmtId="177" formatCode="0.000000000000%"/>
    <numFmt numFmtId="178" formatCode="0.0000000000000%"/>
    <numFmt numFmtId="179" formatCode="0.00000000000000%"/>
    <numFmt numFmtId="180" formatCode="0.000000000000000%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2" fontId="0" fillId="0" borderId="0" xfId="45" applyFont="1" applyAlignment="1">
      <alignment horizontal="right"/>
    </xf>
    <xf numFmtId="42" fontId="3" fillId="0" borderId="0" xfId="45" applyFont="1" applyAlignment="1">
      <alignment horizontal="right"/>
    </xf>
    <xf numFmtId="44" fontId="0" fillId="0" borderId="0" xfId="44" applyFont="1" applyAlignment="1">
      <alignment/>
    </xf>
    <xf numFmtId="44" fontId="3" fillId="0" borderId="0" xfId="44" applyFont="1" applyAlignment="1">
      <alignment horizontal="right"/>
    </xf>
    <xf numFmtId="9" fontId="3" fillId="0" borderId="0" xfId="59" applyFont="1" applyAlignment="1">
      <alignment horizontal="right"/>
    </xf>
    <xf numFmtId="9" fontId="0" fillId="0" borderId="0" xfId="59" applyFont="1" applyAlignment="1">
      <alignment horizontal="right"/>
    </xf>
    <xf numFmtId="42" fontId="4" fillId="0" borderId="0" xfId="45" applyFont="1" applyAlignment="1">
      <alignment horizontal="right"/>
    </xf>
    <xf numFmtId="44" fontId="4" fillId="0" borderId="0" xfId="44" applyFont="1" applyAlignment="1">
      <alignment/>
    </xf>
    <xf numFmtId="9" fontId="2" fillId="0" borderId="0" xfId="59" applyFont="1" applyAlignment="1">
      <alignment horizontal="right"/>
    </xf>
    <xf numFmtId="9" fontId="2" fillId="0" borderId="0" xfId="59" applyFont="1" applyAlignment="1">
      <alignment/>
    </xf>
    <xf numFmtId="9" fontId="0" fillId="0" borderId="0" xfId="59" applyFont="1" applyAlignment="1" quotePrefix="1">
      <alignment horizontal="right"/>
    </xf>
    <xf numFmtId="42" fontId="1" fillId="0" borderId="0" xfId="45" applyFont="1" applyAlignment="1">
      <alignment/>
    </xf>
    <xf numFmtId="44" fontId="0" fillId="0" borderId="0" xfId="44" applyAlignment="1">
      <alignment/>
    </xf>
    <xf numFmtId="9" fontId="0" fillId="0" borderId="0" xfId="59" applyAlignment="1">
      <alignment/>
    </xf>
    <xf numFmtId="42" fontId="0" fillId="0" borderId="0" xfId="45" applyAlignment="1">
      <alignment/>
    </xf>
    <xf numFmtId="9" fontId="0" fillId="0" borderId="0" xfId="59" applyFont="1" applyAlignment="1">
      <alignment horizontal="right"/>
    </xf>
    <xf numFmtId="9" fontId="0" fillId="0" borderId="0" xfId="59" applyFont="1" applyAlignment="1" quotePrefix="1">
      <alignment horizontal="right"/>
    </xf>
    <xf numFmtId="42" fontId="4" fillId="0" borderId="0" xfId="45" applyFont="1" applyAlignment="1">
      <alignment/>
    </xf>
    <xf numFmtId="44" fontId="0" fillId="0" borderId="0" xfId="0" applyNumberFormat="1" applyAlignment="1">
      <alignment/>
    </xf>
    <xf numFmtId="9" fontId="0" fillId="0" borderId="0" xfId="59" applyFont="1" applyAlignment="1" quotePrefix="1">
      <alignment horizontal="right"/>
    </xf>
    <xf numFmtId="9" fontId="2" fillId="0" borderId="0" xfId="59" applyFont="1" applyAlignment="1" quotePrefix="1">
      <alignment horizontal="right"/>
    </xf>
    <xf numFmtId="0" fontId="0" fillId="0" borderId="0" xfId="0" applyFont="1" applyAlignment="1">
      <alignment/>
    </xf>
    <xf numFmtId="42" fontId="0" fillId="0" borderId="0" xfId="45" applyFont="1" applyAlignment="1">
      <alignment horizontal="right"/>
    </xf>
    <xf numFmtId="44" fontId="0" fillId="0" borderId="0" xfId="44" applyFont="1" applyAlignment="1">
      <alignment horizontal="right"/>
    </xf>
    <xf numFmtId="9" fontId="0" fillId="0" borderId="0" xfId="59" applyFont="1" applyAlignment="1">
      <alignment horizontal="right"/>
    </xf>
    <xf numFmtId="9" fontId="0" fillId="0" borderId="0" xfId="59" applyAlignment="1">
      <alignment horizontal="right"/>
    </xf>
    <xf numFmtId="0" fontId="1" fillId="0" borderId="0" xfId="0" applyFont="1" applyAlignment="1">
      <alignment horizontal="center"/>
    </xf>
    <xf numFmtId="42" fontId="1" fillId="0" borderId="0" xfId="45" applyFont="1" applyAlignment="1">
      <alignment horizontal="center"/>
    </xf>
    <xf numFmtId="0" fontId="0" fillId="0" borderId="0" xfId="0" applyAlignment="1">
      <alignment horizontal="right"/>
    </xf>
    <xf numFmtId="166" fontId="0" fillId="0" borderId="0" xfId="45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zoomScalePageLayoutView="0" workbookViewId="0" topLeftCell="A322">
      <selection activeCell="J160" sqref="J160"/>
    </sheetView>
  </sheetViews>
  <sheetFormatPr defaultColWidth="9.140625" defaultRowHeight="12.75"/>
  <cols>
    <col min="2" max="2" width="5.00390625" style="0" customWidth="1"/>
    <col min="7" max="7" width="3.8515625" style="0" customWidth="1"/>
    <col min="8" max="8" width="15.7109375" style="3" customWidth="1"/>
    <col min="9" max="9" width="2.421875" style="0" customWidth="1"/>
    <col min="10" max="10" width="13.7109375" style="5" customWidth="1"/>
    <col min="11" max="11" width="3.140625" style="0" customWidth="1"/>
    <col min="12" max="12" width="9.140625" style="8" customWidth="1"/>
  </cols>
  <sheetData>
    <row r="1" spans="4:7" ht="12.75">
      <c r="D1" s="1"/>
      <c r="G1" s="29" t="s">
        <v>272</v>
      </c>
    </row>
    <row r="2" ht="12.75">
      <c r="G2" s="29" t="s">
        <v>273</v>
      </c>
    </row>
    <row r="3" spans="4:7" ht="12.75">
      <c r="D3" s="1"/>
      <c r="G3" s="29" t="s">
        <v>279</v>
      </c>
    </row>
    <row r="4" ht="12.75">
      <c r="D4" s="1"/>
    </row>
    <row r="5" spans="1:4" ht="12.75">
      <c r="A5" s="1" t="s">
        <v>5</v>
      </c>
      <c r="D5" s="1"/>
    </row>
    <row r="6" spans="1:4" ht="12.75">
      <c r="A6" s="1" t="s">
        <v>108</v>
      </c>
      <c r="D6" s="1"/>
    </row>
    <row r="8" spans="1:12" ht="12.75">
      <c r="A8" s="2" t="s">
        <v>0</v>
      </c>
      <c r="C8" s="2" t="s">
        <v>1</v>
      </c>
      <c r="F8" s="2" t="s">
        <v>2</v>
      </c>
      <c r="H8" s="4" t="s">
        <v>12</v>
      </c>
      <c r="J8" s="6" t="s">
        <v>3</v>
      </c>
      <c r="L8" s="7" t="s">
        <v>4</v>
      </c>
    </row>
    <row r="9" spans="1:12" ht="12.75">
      <c r="A9" t="s">
        <v>6</v>
      </c>
      <c r="C9" t="s">
        <v>7</v>
      </c>
      <c r="F9" t="s">
        <v>8</v>
      </c>
      <c r="H9" s="3">
        <v>0</v>
      </c>
      <c r="J9" s="5">
        <v>0</v>
      </c>
      <c r="L9" s="8" t="s">
        <v>13</v>
      </c>
    </row>
    <row r="10" spans="1:12" ht="12.75">
      <c r="A10" t="s">
        <v>6</v>
      </c>
      <c r="C10" t="s">
        <v>7</v>
      </c>
      <c r="F10" t="s">
        <v>9</v>
      </c>
      <c r="H10" s="3">
        <v>2000</v>
      </c>
      <c r="J10" s="5">
        <v>72.89</v>
      </c>
      <c r="L10" s="8">
        <f>ROUND(J10/H10,2)</f>
        <v>0.04</v>
      </c>
    </row>
    <row r="11" spans="1:12" ht="12.75">
      <c r="A11" t="s">
        <v>6</v>
      </c>
      <c r="C11" t="s">
        <v>7</v>
      </c>
      <c r="F11" t="s">
        <v>10</v>
      </c>
      <c r="H11" s="3">
        <v>1500</v>
      </c>
      <c r="J11" s="5">
        <v>633.85</v>
      </c>
      <c r="L11" s="8">
        <f aca="true" t="shared" si="0" ref="L11:L79">ROUND(J11/H11,2)</f>
        <v>0.42</v>
      </c>
    </row>
    <row r="12" spans="1:12" ht="12.75">
      <c r="A12" t="s">
        <v>6</v>
      </c>
      <c r="C12" t="s">
        <v>7</v>
      </c>
      <c r="F12" t="s">
        <v>11</v>
      </c>
      <c r="H12" s="3">
        <v>12000</v>
      </c>
      <c r="J12" s="5">
        <v>0</v>
      </c>
      <c r="L12" s="8">
        <f t="shared" si="0"/>
        <v>0</v>
      </c>
    </row>
    <row r="13" spans="1:12" ht="12.75">
      <c r="A13" t="s">
        <v>6</v>
      </c>
      <c r="C13" t="s">
        <v>14</v>
      </c>
      <c r="F13" t="s">
        <v>9</v>
      </c>
      <c r="H13" s="3">
        <v>0</v>
      </c>
      <c r="J13" s="5">
        <v>0</v>
      </c>
      <c r="L13" s="8" t="s">
        <v>13</v>
      </c>
    </row>
    <row r="14" spans="1:12" ht="12.75">
      <c r="A14" t="s">
        <v>6</v>
      </c>
      <c r="C14" t="s">
        <v>15</v>
      </c>
      <c r="F14" t="s">
        <v>8</v>
      </c>
      <c r="H14" s="3">
        <v>4500</v>
      </c>
      <c r="J14" s="5">
        <v>255</v>
      </c>
      <c r="L14" s="8">
        <f t="shared" si="0"/>
        <v>0.06</v>
      </c>
    </row>
    <row r="15" spans="1:12" ht="12.75">
      <c r="A15" t="s">
        <v>6</v>
      </c>
      <c r="C15" t="s">
        <v>16</v>
      </c>
      <c r="F15" t="s">
        <v>9</v>
      </c>
      <c r="H15" s="3">
        <v>3000</v>
      </c>
      <c r="J15" s="5">
        <v>383.85</v>
      </c>
      <c r="L15" s="8">
        <f t="shared" si="0"/>
        <v>0.13</v>
      </c>
    </row>
    <row r="16" spans="1:12" ht="12.75">
      <c r="A16" t="s">
        <v>6</v>
      </c>
      <c r="C16" t="s">
        <v>16</v>
      </c>
      <c r="F16" t="s">
        <v>10</v>
      </c>
      <c r="H16" s="3">
        <v>4500</v>
      </c>
      <c r="J16" s="5">
        <v>2888.21</v>
      </c>
      <c r="L16" s="8">
        <f t="shared" si="0"/>
        <v>0.64</v>
      </c>
    </row>
    <row r="17" spans="1:12" ht="12.75">
      <c r="A17" t="s">
        <v>6</v>
      </c>
      <c r="C17" t="s">
        <v>16</v>
      </c>
      <c r="F17" t="s">
        <v>17</v>
      </c>
      <c r="H17" s="3">
        <v>800</v>
      </c>
      <c r="J17" s="5">
        <v>161.58</v>
      </c>
      <c r="L17" s="8">
        <f t="shared" si="0"/>
        <v>0.2</v>
      </c>
    </row>
    <row r="18" spans="1:12" ht="12.75">
      <c r="A18" t="s">
        <v>6</v>
      </c>
      <c r="C18" t="s">
        <v>16</v>
      </c>
      <c r="F18" t="s">
        <v>11</v>
      </c>
      <c r="H18" s="3">
        <v>41200</v>
      </c>
      <c r="J18" s="5">
        <v>11999.46</v>
      </c>
      <c r="L18" s="8">
        <f t="shared" si="0"/>
        <v>0.29</v>
      </c>
    </row>
    <row r="19" spans="1:12" ht="12.75">
      <c r="A19" t="s">
        <v>6</v>
      </c>
      <c r="C19" t="s">
        <v>16</v>
      </c>
      <c r="F19" t="s">
        <v>18</v>
      </c>
      <c r="H19" s="3">
        <v>1600</v>
      </c>
      <c r="J19" s="5">
        <v>324.92</v>
      </c>
      <c r="L19" s="8">
        <f t="shared" si="0"/>
        <v>0.2</v>
      </c>
    </row>
    <row r="20" spans="1:12" ht="12.75">
      <c r="A20" t="s">
        <v>6</v>
      </c>
      <c r="C20" t="s">
        <v>19</v>
      </c>
      <c r="F20" t="s">
        <v>8</v>
      </c>
      <c r="H20" s="3">
        <v>200</v>
      </c>
      <c r="J20" s="5">
        <v>0</v>
      </c>
      <c r="L20" s="8">
        <f t="shared" si="0"/>
        <v>0</v>
      </c>
    </row>
    <row r="21" spans="1:12" ht="12.75">
      <c r="A21" t="s">
        <v>6</v>
      </c>
      <c r="C21" t="s">
        <v>20</v>
      </c>
      <c r="F21" t="s">
        <v>9</v>
      </c>
      <c r="H21" s="3">
        <v>500</v>
      </c>
      <c r="J21" s="5">
        <v>121.36</v>
      </c>
      <c r="L21" s="8">
        <f t="shared" si="0"/>
        <v>0.24</v>
      </c>
    </row>
    <row r="22" spans="1:12" ht="12.75">
      <c r="A22" t="s">
        <v>6</v>
      </c>
      <c r="C22" t="s">
        <v>20</v>
      </c>
      <c r="F22" t="s">
        <v>11</v>
      </c>
      <c r="H22" s="3">
        <v>1200</v>
      </c>
      <c r="J22" s="5">
        <v>411.75</v>
      </c>
      <c r="L22" s="8">
        <f t="shared" si="0"/>
        <v>0.34</v>
      </c>
    </row>
    <row r="23" spans="1:12" ht="12.75">
      <c r="A23" t="s">
        <v>6</v>
      </c>
      <c r="C23" t="s">
        <v>21</v>
      </c>
      <c r="F23" t="s">
        <v>8</v>
      </c>
      <c r="H23" s="3">
        <v>4000</v>
      </c>
      <c r="J23" s="5">
        <v>4000</v>
      </c>
      <c r="L23" s="8">
        <f t="shared" si="0"/>
        <v>1</v>
      </c>
    </row>
    <row r="24" spans="1:12" ht="12.75">
      <c r="A24" t="s">
        <v>6</v>
      </c>
      <c r="C24" t="s">
        <v>22</v>
      </c>
      <c r="F24" t="s">
        <v>8</v>
      </c>
      <c r="H24" s="3">
        <v>5000</v>
      </c>
      <c r="J24" s="5">
        <v>2450</v>
      </c>
      <c r="L24" s="8">
        <f t="shared" si="0"/>
        <v>0.49</v>
      </c>
    </row>
    <row r="25" spans="1:12" ht="12.75">
      <c r="A25" t="s">
        <v>6</v>
      </c>
      <c r="C25" t="s">
        <v>23</v>
      </c>
      <c r="F25" t="s">
        <v>9</v>
      </c>
      <c r="H25" s="3">
        <v>200</v>
      </c>
      <c r="J25" s="5">
        <v>0</v>
      </c>
      <c r="L25" s="8">
        <f t="shared" si="0"/>
        <v>0</v>
      </c>
    </row>
    <row r="26" spans="1:12" ht="12.75">
      <c r="A26" t="s">
        <v>6</v>
      </c>
      <c r="C26" t="s">
        <v>23</v>
      </c>
      <c r="F26" t="s">
        <v>11</v>
      </c>
      <c r="H26" s="3">
        <v>100</v>
      </c>
      <c r="J26" s="5">
        <v>0</v>
      </c>
      <c r="L26" s="8">
        <f t="shared" si="0"/>
        <v>0</v>
      </c>
    </row>
    <row r="27" spans="1:12" ht="12.75">
      <c r="A27" t="s">
        <v>6</v>
      </c>
      <c r="C27" t="s">
        <v>24</v>
      </c>
      <c r="F27" t="s">
        <v>10</v>
      </c>
      <c r="H27" s="3">
        <v>2200</v>
      </c>
      <c r="J27" s="5">
        <v>296.39</v>
      </c>
      <c r="L27" s="8">
        <f t="shared" si="0"/>
        <v>0.13</v>
      </c>
    </row>
    <row r="28" spans="1:12" ht="12.75">
      <c r="A28" t="s">
        <v>6</v>
      </c>
      <c r="C28" t="s">
        <v>24</v>
      </c>
      <c r="F28" t="s">
        <v>17</v>
      </c>
      <c r="H28" s="3">
        <v>1800</v>
      </c>
      <c r="J28" s="5">
        <v>323.19</v>
      </c>
      <c r="L28" s="8">
        <f t="shared" si="0"/>
        <v>0.18</v>
      </c>
    </row>
    <row r="29" spans="1:12" ht="12.75">
      <c r="A29" t="s">
        <v>6</v>
      </c>
      <c r="C29" t="s">
        <v>24</v>
      </c>
      <c r="F29" t="s">
        <v>11</v>
      </c>
      <c r="H29" s="3">
        <v>3000</v>
      </c>
      <c r="J29" s="5">
        <v>1331.21</v>
      </c>
      <c r="L29" s="8">
        <f t="shared" si="0"/>
        <v>0.44</v>
      </c>
    </row>
    <row r="30" spans="1:12" ht="12.75">
      <c r="A30" t="s">
        <v>6</v>
      </c>
      <c r="C30" t="s">
        <v>24</v>
      </c>
      <c r="F30" t="s">
        <v>18</v>
      </c>
      <c r="H30" s="3">
        <v>1700</v>
      </c>
      <c r="J30" s="5">
        <v>227.22</v>
      </c>
      <c r="L30" s="8">
        <f t="shared" si="0"/>
        <v>0.13</v>
      </c>
    </row>
    <row r="31" spans="1:12" ht="12.75">
      <c r="A31" t="s">
        <v>6</v>
      </c>
      <c r="C31" t="s">
        <v>25</v>
      </c>
      <c r="F31" t="s">
        <v>10</v>
      </c>
      <c r="H31" s="3">
        <v>500</v>
      </c>
      <c r="J31" s="5">
        <v>0</v>
      </c>
      <c r="L31" s="8">
        <f t="shared" si="0"/>
        <v>0</v>
      </c>
    </row>
    <row r="32" spans="1:12" ht="12.75">
      <c r="A32" t="s">
        <v>6</v>
      </c>
      <c r="C32" t="s">
        <v>25</v>
      </c>
      <c r="F32" t="s">
        <v>11</v>
      </c>
      <c r="H32" s="3">
        <v>2100</v>
      </c>
      <c r="J32" s="5">
        <v>164.03</v>
      </c>
      <c r="L32" s="8">
        <f t="shared" si="0"/>
        <v>0.08</v>
      </c>
    </row>
    <row r="33" spans="1:12" ht="12.75">
      <c r="A33" t="s">
        <v>6</v>
      </c>
      <c r="C33" t="s">
        <v>152</v>
      </c>
      <c r="F33" t="s">
        <v>8</v>
      </c>
      <c r="H33" s="3">
        <v>434</v>
      </c>
      <c r="J33" s="5">
        <v>434.02</v>
      </c>
      <c r="L33" s="8">
        <f t="shared" si="0"/>
        <v>1</v>
      </c>
    </row>
    <row r="34" spans="1:12" ht="12.75">
      <c r="A34" t="s">
        <v>6</v>
      </c>
      <c r="C34" t="s">
        <v>26</v>
      </c>
      <c r="F34" t="s">
        <v>8</v>
      </c>
      <c r="H34" s="3">
        <v>8000</v>
      </c>
      <c r="J34" s="5">
        <v>1039.04</v>
      </c>
      <c r="L34" s="8">
        <f t="shared" si="0"/>
        <v>0.13</v>
      </c>
    </row>
    <row r="35" spans="1:12" ht="12.75">
      <c r="A35" t="s">
        <v>6</v>
      </c>
      <c r="C35" t="s">
        <v>27</v>
      </c>
      <c r="F35" t="s">
        <v>8</v>
      </c>
      <c r="H35" s="3">
        <v>10300</v>
      </c>
      <c r="J35" s="5">
        <v>10275.02</v>
      </c>
      <c r="L35" s="8">
        <f t="shared" si="0"/>
        <v>1</v>
      </c>
    </row>
    <row r="36" spans="1:12" ht="12.75">
      <c r="A36" t="s">
        <v>6</v>
      </c>
      <c r="C36" t="s">
        <v>28</v>
      </c>
      <c r="F36" t="s">
        <v>8</v>
      </c>
      <c r="H36" s="3">
        <v>0</v>
      </c>
      <c r="J36" s="5">
        <v>0</v>
      </c>
      <c r="L36" s="13" t="s">
        <v>13</v>
      </c>
    </row>
    <row r="37" spans="1:12" ht="12.75">
      <c r="A37" t="s">
        <v>6</v>
      </c>
      <c r="C37" t="s">
        <v>147</v>
      </c>
      <c r="F37" t="s">
        <v>8</v>
      </c>
      <c r="H37" s="3">
        <v>2000</v>
      </c>
      <c r="J37" s="5">
        <v>1893.84</v>
      </c>
      <c r="L37" s="8">
        <f t="shared" si="0"/>
        <v>0.95</v>
      </c>
    </row>
    <row r="38" spans="1:12" ht="12.75">
      <c r="A38" t="s">
        <v>6</v>
      </c>
      <c r="C38" t="s">
        <v>29</v>
      </c>
      <c r="F38" t="s">
        <v>8</v>
      </c>
      <c r="H38" s="3">
        <v>4200</v>
      </c>
      <c r="J38" s="5">
        <v>4599.24</v>
      </c>
      <c r="L38" s="8">
        <f t="shared" si="0"/>
        <v>1.1</v>
      </c>
    </row>
    <row r="39" spans="1:12" ht="12.75">
      <c r="A39" t="s">
        <v>6</v>
      </c>
      <c r="C39" t="s">
        <v>30</v>
      </c>
      <c r="F39" t="s">
        <v>8</v>
      </c>
      <c r="H39" s="3">
        <v>62000</v>
      </c>
      <c r="J39" s="5">
        <v>13446.98</v>
      </c>
      <c r="L39" s="8">
        <f t="shared" si="0"/>
        <v>0.22</v>
      </c>
    </row>
    <row r="40" spans="1:12" ht="12.75">
      <c r="A40" t="s">
        <v>6</v>
      </c>
      <c r="C40" t="s">
        <v>31</v>
      </c>
      <c r="F40" t="s">
        <v>8</v>
      </c>
      <c r="H40" s="3">
        <v>1000</v>
      </c>
      <c r="J40" s="5">
        <v>974</v>
      </c>
      <c r="L40" s="8">
        <f t="shared" si="0"/>
        <v>0.97</v>
      </c>
    </row>
    <row r="41" spans="1:12" ht="12.75">
      <c r="A41" t="s">
        <v>6</v>
      </c>
      <c r="C41" t="s">
        <v>33</v>
      </c>
      <c r="F41" t="s">
        <v>8</v>
      </c>
      <c r="H41" s="3">
        <v>0</v>
      </c>
      <c r="J41" s="5">
        <v>0</v>
      </c>
      <c r="L41" s="22" t="s">
        <v>13</v>
      </c>
    </row>
    <row r="42" spans="1:12" ht="12.75">
      <c r="A42" t="s">
        <v>6</v>
      </c>
      <c r="C42" t="s">
        <v>32</v>
      </c>
      <c r="F42" t="s">
        <v>8</v>
      </c>
      <c r="H42" s="3">
        <v>9000</v>
      </c>
      <c r="J42" s="5">
        <v>1958.7</v>
      </c>
      <c r="L42" s="8">
        <f t="shared" si="0"/>
        <v>0.22</v>
      </c>
    </row>
    <row r="43" spans="1:12" ht="12.75">
      <c r="A43" t="s">
        <v>6</v>
      </c>
      <c r="C43" t="s">
        <v>34</v>
      </c>
      <c r="F43" t="s">
        <v>8</v>
      </c>
      <c r="H43" s="3">
        <v>0</v>
      </c>
      <c r="J43" s="5">
        <v>0</v>
      </c>
      <c r="L43" s="8">
        <v>0</v>
      </c>
    </row>
    <row r="44" spans="1:12" ht="12.75">
      <c r="A44" t="s">
        <v>6</v>
      </c>
      <c r="C44" t="s">
        <v>35</v>
      </c>
      <c r="F44" t="s">
        <v>8</v>
      </c>
      <c r="H44" s="3">
        <v>2000</v>
      </c>
      <c r="J44" s="5">
        <v>458.01</v>
      </c>
      <c r="L44" s="8">
        <f t="shared" si="0"/>
        <v>0.23</v>
      </c>
    </row>
    <row r="45" spans="1:12" ht="12.75">
      <c r="A45" t="s">
        <v>6</v>
      </c>
      <c r="C45" t="s">
        <v>36</v>
      </c>
      <c r="F45" t="s">
        <v>8</v>
      </c>
      <c r="H45" s="3">
        <v>8600</v>
      </c>
      <c r="J45" s="5">
        <v>1874.15</v>
      </c>
      <c r="L45" s="8">
        <f t="shared" si="0"/>
        <v>0.22</v>
      </c>
    </row>
    <row r="46" spans="1:12" ht="12.75">
      <c r="A46" t="s">
        <v>6</v>
      </c>
      <c r="C46" t="s">
        <v>37</v>
      </c>
      <c r="F46" t="s">
        <v>8</v>
      </c>
      <c r="H46" s="3">
        <v>600</v>
      </c>
      <c r="J46" s="5">
        <v>74.36</v>
      </c>
      <c r="L46" s="8">
        <f t="shared" si="0"/>
        <v>0.12</v>
      </c>
    </row>
    <row r="47" spans="1:12" ht="12.75">
      <c r="A47" t="s">
        <v>6</v>
      </c>
      <c r="C47" t="s">
        <v>38</v>
      </c>
      <c r="F47" t="s">
        <v>8</v>
      </c>
      <c r="H47" s="3">
        <v>12000</v>
      </c>
      <c r="J47" s="5">
        <v>2207.37</v>
      </c>
      <c r="L47" s="8">
        <f t="shared" si="0"/>
        <v>0.18</v>
      </c>
    </row>
    <row r="48" spans="1:12" ht="12.75">
      <c r="A48" t="s">
        <v>6</v>
      </c>
      <c r="C48" t="s">
        <v>39</v>
      </c>
      <c r="F48" t="s">
        <v>10</v>
      </c>
      <c r="H48" s="3">
        <v>7500</v>
      </c>
      <c r="J48" s="5">
        <v>569.05</v>
      </c>
      <c r="L48" s="8">
        <f t="shared" si="0"/>
        <v>0.08</v>
      </c>
    </row>
    <row r="49" spans="1:12" ht="12.75">
      <c r="A49" t="s">
        <v>6</v>
      </c>
      <c r="C49" t="s">
        <v>39</v>
      </c>
      <c r="F49" t="s">
        <v>17</v>
      </c>
      <c r="H49" s="3">
        <v>6000</v>
      </c>
      <c r="J49" s="5">
        <v>1245.34</v>
      </c>
      <c r="L49" s="8">
        <f t="shared" si="0"/>
        <v>0.21</v>
      </c>
    </row>
    <row r="50" spans="1:12" ht="12.75">
      <c r="A50" t="s">
        <v>6</v>
      </c>
      <c r="C50" t="s">
        <v>39</v>
      </c>
      <c r="F50" t="s">
        <v>11</v>
      </c>
      <c r="H50" s="3">
        <v>1000</v>
      </c>
      <c r="J50" s="5">
        <v>271.95</v>
      </c>
      <c r="L50" s="8">
        <f t="shared" si="0"/>
        <v>0.27</v>
      </c>
    </row>
    <row r="51" spans="1:12" ht="12.75">
      <c r="A51" t="s">
        <v>6</v>
      </c>
      <c r="C51" t="s">
        <v>39</v>
      </c>
      <c r="F51" t="s">
        <v>18</v>
      </c>
      <c r="H51" s="3">
        <v>650</v>
      </c>
      <c r="J51" s="5">
        <v>138.34</v>
      </c>
      <c r="L51" s="8">
        <f t="shared" si="0"/>
        <v>0.21</v>
      </c>
    </row>
    <row r="52" spans="1:12" ht="12.75">
      <c r="A52" t="s">
        <v>6</v>
      </c>
      <c r="C52" t="s">
        <v>40</v>
      </c>
      <c r="F52" t="s">
        <v>9</v>
      </c>
      <c r="H52" s="3">
        <v>1000</v>
      </c>
      <c r="J52" s="5">
        <v>0</v>
      </c>
      <c r="L52" s="8">
        <f t="shared" si="0"/>
        <v>0</v>
      </c>
    </row>
    <row r="53" spans="1:12" ht="12.75">
      <c r="A53" t="s">
        <v>6</v>
      </c>
      <c r="C53" t="s">
        <v>41</v>
      </c>
      <c r="F53" t="s">
        <v>10</v>
      </c>
      <c r="H53" s="3">
        <v>150</v>
      </c>
      <c r="J53" s="5">
        <v>150</v>
      </c>
      <c r="L53" s="8">
        <f t="shared" si="0"/>
        <v>1</v>
      </c>
    </row>
    <row r="54" spans="1:12" ht="15">
      <c r="A54" t="s">
        <v>6</v>
      </c>
      <c r="C54" t="s">
        <v>43</v>
      </c>
      <c r="F54" t="s">
        <v>8</v>
      </c>
      <c r="H54" s="9">
        <v>0</v>
      </c>
      <c r="J54" s="10">
        <v>0</v>
      </c>
      <c r="L54" s="11" t="s">
        <v>13</v>
      </c>
    </row>
    <row r="55" spans="1:12" ht="12.75">
      <c r="A55" t="s">
        <v>44</v>
      </c>
      <c r="H55" s="3">
        <f>SUM(H9:H54)</f>
        <v>230034</v>
      </c>
      <c r="J55" s="5">
        <f>SUM(J9:J54)</f>
        <v>67654.31999999998</v>
      </c>
      <c r="L55" s="8">
        <f t="shared" si="0"/>
        <v>0.29</v>
      </c>
    </row>
    <row r="61" spans="4:12" ht="12.75">
      <c r="D61" s="1"/>
      <c r="G61" s="29" t="s">
        <v>272</v>
      </c>
      <c r="L61" s="31"/>
    </row>
    <row r="62" spans="7:12" ht="12.75">
      <c r="G62" s="29" t="s">
        <v>273</v>
      </c>
      <c r="L62" s="31"/>
    </row>
    <row r="63" spans="4:12" ht="12.75">
      <c r="D63" s="1"/>
      <c r="G63" s="29" t="s">
        <v>279</v>
      </c>
      <c r="L63" s="31"/>
    </row>
    <row r="64" ht="12.75">
      <c r="L64" s="31"/>
    </row>
    <row r="65" ht="12.75">
      <c r="A65" s="1" t="s">
        <v>45</v>
      </c>
    </row>
    <row r="66" ht="12.75">
      <c r="A66" s="1"/>
    </row>
    <row r="67" spans="1:12" ht="12.75">
      <c r="A67" t="s">
        <v>46</v>
      </c>
      <c r="C67" t="s">
        <v>47</v>
      </c>
      <c r="F67" t="s">
        <v>9</v>
      </c>
      <c r="H67" s="3">
        <v>50</v>
      </c>
      <c r="J67" s="5">
        <v>0</v>
      </c>
      <c r="L67" s="8">
        <f t="shared" si="0"/>
        <v>0</v>
      </c>
    </row>
    <row r="68" spans="1:12" ht="12.75">
      <c r="A68" t="s">
        <v>46</v>
      </c>
      <c r="C68" t="s">
        <v>47</v>
      </c>
      <c r="F68" t="s">
        <v>10</v>
      </c>
      <c r="H68" s="3">
        <v>22320</v>
      </c>
      <c r="J68" s="5">
        <v>5578.24</v>
      </c>
      <c r="L68" s="8">
        <f t="shared" si="0"/>
        <v>0.25</v>
      </c>
    </row>
    <row r="69" spans="1:12" ht="12.75">
      <c r="A69" t="s">
        <v>46</v>
      </c>
      <c r="C69" t="s">
        <v>47</v>
      </c>
      <c r="F69" t="s">
        <v>11</v>
      </c>
      <c r="H69" s="3">
        <v>50</v>
      </c>
      <c r="J69" s="5">
        <v>0</v>
      </c>
      <c r="L69" s="8">
        <f t="shared" si="0"/>
        <v>0</v>
      </c>
    </row>
    <row r="70" spans="1:12" ht="12.75">
      <c r="A70" t="s">
        <v>46</v>
      </c>
      <c r="C70" t="s">
        <v>48</v>
      </c>
      <c r="F70" t="s">
        <v>10</v>
      </c>
      <c r="H70" s="3">
        <v>0</v>
      </c>
      <c r="J70" s="5">
        <v>0</v>
      </c>
      <c r="L70" s="8" t="s">
        <v>13</v>
      </c>
    </row>
    <row r="71" spans="1:12" ht="12.75">
      <c r="A71" t="s">
        <v>46</v>
      </c>
      <c r="C71" t="s">
        <v>48</v>
      </c>
      <c r="F71" t="s">
        <v>17</v>
      </c>
      <c r="H71" s="3">
        <v>500</v>
      </c>
      <c r="J71" s="5">
        <v>79.46</v>
      </c>
      <c r="L71" s="8">
        <f t="shared" si="0"/>
        <v>0.16</v>
      </c>
    </row>
    <row r="72" spans="1:12" ht="12.75">
      <c r="A72" t="s">
        <v>46</v>
      </c>
      <c r="C72" t="s">
        <v>48</v>
      </c>
      <c r="F72" t="s">
        <v>11</v>
      </c>
      <c r="H72" s="3">
        <v>2500</v>
      </c>
      <c r="J72" s="5">
        <v>524.5</v>
      </c>
      <c r="L72" s="8">
        <f t="shared" si="0"/>
        <v>0.21</v>
      </c>
    </row>
    <row r="73" spans="1:12" ht="12.75">
      <c r="A73" t="s">
        <v>46</v>
      </c>
      <c r="C73" t="s">
        <v>49</v>
      </c>
      <c r="F73" t="s">
        <v>8</v>
      </c>
      <c r="H73" s="3">
        <v>6750</v>
      </c>
      <c r="J73" s="5">
        <v>0</v>
      </c>
      <c r="L73" s="8">
        <f t="shared" si="0"/>
        <v>0</v>
      </c>
    </row>
    <row r="74" spans="1:12" ht="12.75">
      <c r="A74" t="s">
        <v>46</v>
      </c>
      <c r="C74" t="s">
        <v>49</v>
      </c>
      <c r="F74" t="s">
        <v>10</v>
      </c>
      <c r="H74" s="3">
        <v>17000</v>
      </c>
      <c r="J74" s="5">
        <v>1867.64</v>
      </c>
      <c r="L74" s="8">
        <f t="shared" si="0"/>
        <v>0.11</v>
      </c>
    </row>
    <row r="75" spans="1:12" ht="12.75">
      <c r="A75" t="s">
        <v>46</v>
      </c>
      <c r="C75" t="s">
        <v>49</v>
      </c>
      <c r="F75" t="s">
        <v>17</v>
      </c>
      <c r="H75" s="3">
        <v>6000</v>
      </c>
      <c r="J75" s="5">
        <v>1245.32</v>
      </c>
      <c r="L75" s="8">
        <f t="shared" si="0"/>
        <v>0.21</v>
      </c>
    </row>
    <row r="76" spans="1:12" ht="12.75">
      <c r="A76" t="s">
        <v>46</v>
      </c>
      <c r="C76" t="s">
        <v>49</v>
      </c>
      <c r="F76" t="s">
        <v>11</v>
      </c>
      <c r="H76" s="3">
        <v>22000</v>
      </c>
      <c r="J76" s="5">
        <v>0</v>
      </c>
      <c r="L76" s="8">
        <f t="shared" si="0"/>
        <v>0</v>
      </c>
    </row>
    <row r="77" spans="1:12" ht="12.75">
      <c r="A77" t="s">
        <v>46</v>
      </c>
      <c r="C77" t="s">
        <v>49</v>
      </c>
      <c r="F77" t="s">
        <v>18</v>
      </c>
      <c r="H77" s="3">
        <v>800</v>
      </c>
      <c r="J77" s="5">
        <v>172.78</v>
      </c>
      <c r="L77" s="8">
        <f t="shared" si="0"/>
        <v>0.22</v>
      </c>
    </row>
    <row r="78" spans="1:12" ht="12.75">
      <c r="A78" t="s">
        <v>46</v>
      </c>
      <c r="C78" t="s">
        <v>50</v>
      </c>
      <c r="F78" t="s">
        <v>8</v>
      </c>
      <c r="H78" s="3">
        <v>43200</v>
      </c>
      <c r="J78" s="5">
        <v>10578.99</v>
      </c>
      <c r="L78" s="8">
        <f t="shared" si="0"/>
        <v>0.24</v>
      </c>
    </row>
    <row r="79" spans="1:12" ht="12.75">
      <c r="A79" t="s">
        <v>46</v>
      </c>
      <c r="C79" t="s">
        <v>51</v>
      </c>
      <c r="F79" t="s">
        <v>8</v>
      </c>
      <c r="H79" s="3">
        <v>2942</v>
      </c>
      <c r="J79" s="5">
        <v>2942</v>
      </c>
      <c r="L79" s="8">
        <f t="shared" si="0"/>
        <v>1</v>
      </c>
    </row>
    <row r="80" spans="1:12" ht="12.75">
      <c r="A80" t="s">
        <v>46</v>
      </c>
      <c r="C80" t="s">
        <v>52</v>
      </c>
      <c r="F80" t="s">
        <v>8</v>
      </c>
      <c r="H80" s="3">
        <v>0</v>
      </c>
      <c r="J80" s="5">
        <v>0</v>
      </c>
      <c r="L80" s="13" t="s">
        <v>13</v>
      </c>
    </row>
    <row r="81" spans="1:12" ht="12.75">
      <c r="A81" t="s">
        <v>46</v>
      </c>
      <c r="C81" t="s">
        <v>52</v>
      </c>
      <c r="F81" t="s">
        <v>9</v>
      </c>
      <c r="H81" s="3">
        <v>300</v>
      </c>
      <c r="J81" s="5">
        <v>0</v>
      </c>
      <c r="L81" s="8">
        <f aca="true" t="shared" si="1" ref="L81:L86">ROUND(J81/H81,2)</f>
        <v>0</v>
      </c>
    </row>
    <row r="82" spans="1:12" ht="12.75">
      <c r="A82" t="s">
        <v>46</v>
      </c>
      <c r="C82" t="s">
        <v>52</v>
      </c>
      <c r="F82" t="s">
        <v>10</v>
      </c>
      <c r="H82" s="3">
        <v>3200</v>
      </c>
      <c r="J82" s="5">
        <v>32</v>
      </c>
      <c r="L82" s="8">
        <f t="shared" si="1"/>
        <v>0.01</v>
      </c>
    </row>
    <row r="83" spans="1:12" ht="12.75">
      <c r="A83" t="s">
        <v>46</v>
      </c>
      <c r="C83" t="s">
        <v>52</v>
      </c>
      <c r="F83" t="s">
        <v>11</v>
      </c>
      <c r="H83" s="3">
        <v>0</v>
      </c>
      <c r="J83" s="5">
        <v>0</v>
      </c>
      <c r="L83" s="13" t="s">
        <v>13</v>
      </c>
    </row>
    <row r="84" spans="1:12" ht="12.75">
      <c r="A84" t="s">
        <v>46</v>
      </c>
      <c r="C84" t="s">
        <v>53</v>
      </c>
      <c r="F84" s="24" t="s">
        <v>10</v>
      </c>
      <c r="H84" s="3">
        <v>300</v>
      </c>
      <c r="J84" s="5">
        <v>0</v>
      </c>
      <c r="L84" s="8">
        <f t="shared" si="1"/>
        <v>0</v>
      </c>
    </row>
    <row r="85" spans="1:12" ht="15">
      <c r="A85" t="s">
        <v>46</v>
      </c>
      <c r="C85" t="s">
        <v>53</v>
      </c>
      <c r="F85" t="s">
        <v>11</v>
      </c>
      <c r="H85" s="9">
        <v>200</v>
      </c>
      <c r="J85" s="10">
        <v>0</v>
      </c>
      <c r="L85" s="11">
        <f t="shared" si="1"/>
        <v>0</v>
      </c>
    </row>
    <row r="86" spans="1:12" ht="12.75">
      <c r="A86" t="s">
        <v>54</v>
      </c>
      <c r="H86" s="3">
        <f>SUM(H67:H85)</f>
        <v>128112</v>
      </c>
      <c r="J86" s="5">
        <f>SUM(I67:J85)</f>
        <v>23020.93</v>
      </c>
      <c r="L86" s="8">
        <f t="shared" si="1"/>
        <v>0.18</v>
      </c>
    </row>
    <row r="88" ht="12.75">
      <c r="A88" s="1" t="s">
        <v>55</v>
      </c>
    </row>
    <row r="90" spans="1:12" ht="12.75">
      <c r="A90" t="s">
        <v>56</v>
      </c>
      <c r="C90" t="s">
        <v>57</v>
      </c>
      <c r="F90" t="s">
        <v>8</v>
      </c>
      <c r="H90" s="3">
        <v>21500</v>
      </c>
      <c r="J90" s="5">
        <v>5289.51</v>
      </c>
      <c r="L90" s="8">
        <f aca="true" t="shared" si="2" ref="L90:L132">ROUND(J90/H90,2)</f>
        <v>0.25</v>
      </c>
    </row>
    <row r="91" spans="1:12" ht="12.75">
      <c r="A91" t="s">
        <v>56</v>
      </c>
      <c r="C91" t="s">
        <v>58</v>
      </c>
      <c r="F91" t="s">
        <v>8</v>
      </c>
      <c r="H91" s="3">
        <v>35000</v>
      </c>
      <c r="J91" s="5">
        <v>5668.61</v>
      </c>
      <c r="L91" s="8">
        <f t="shared" si="2"/>
        <v>0.16</v>
      </c>
    </row>
    <row r="92" spans="1:12" ht="12.75">
      <c r="A92" t="s">
        <v>56</v>
      </c>
      <c r="C92" t="s">
        <v>59</v>
      </c>
      <c r="F92" t="s">
        <v>8</v>
      </c>
      <c r="H92" s="3">
        <v>20000</v>
      </c>
      <c r="J92" s="5">
        <v>2505.6</v>
      </c>
      <c r="L92" s="8">
        <f t="shared" si="2"/>
        <v>0.13</v>
      </c>
    </row>
    <row r="93" spans="1:12" ht="12.75">
      <c r="A93" t="s">
        <v>56</v>
      </c>
      <c r="C93" t="s">
        <v>60</v>
      </c>
      <c r="F93" t="s">
        <v>61</v>
      </c>
      <c r="H93" s="3">
        <v>8500</v>
      </c>
      <c r="J93" s="5">
        <v>389.37</v>
      </c>
      <c r="L93" s="8">
        <f t="shared" si="2"/>
        <v>0.05</v>
      </c>
    </row>
    <row r="94" spans="1:12" ht="12.75">
      <c r="A94" t="s">
        <v>56</v>
      </c>
      <c r="C94" t="s">
        <v>60</v>
      </c>
      <c r="F94" t="s">
        <v>241</v>
      </c>
      <c r="H94" s="3">
        <v>250</v>
      </c>
      <c r="J94" s="5">
        <v>0</v>
      </c>
      <c r="L94" s="8">
        <f t="shared" si="2"/>
        <v>0</v>
      </c>
    </row>
    <row r="95" spans="1:12" ht="12.75">
      <c r="A95" t="s">
        <v>56</v>
      </c>
      <c r="C95" t="s">
        <v>60</v>
      </c>
      <c r="F95" t="s">
        <v>62</v>
      </c>
      <c r="H95" s="3">
        <v>10250</v>
      </c>
      <c r="J95" s="5">
        <v>1688.25</v>
      </c>
      <c r="L95" s="8">
        <f t="shared" si="2"/>
        <v>0.16</v>
      </c>
    </row>
    <row r="96" spans="1:12" ht="12.75">
      <c r="A96" t="s">
        <v>56</v>
      </c>
      <c r="C96" t="s">
        <v>60</v>
      </c>
      <c r="F96" t="s">
        <v>63</v>
      </c>
      <c r="H96" s="3">
        <v>200</v>
      </c>
      <c r="J96" s="5">
        <v>0</v>
      </c>
      <c r="L96" s="8">
        <f t="shared" si="2"/>
        <v>0</v>
      </c>
    </row>
    <row r="97" spans="1:12" ht="12.75">
      <c r="A97" t="s">
        <v>56</v>
      </c>
      <c r="C97" t="s">
        <v>60</v>
      </c>
      <c r="F97" t="s">
        <v>64</v>
      </c>
      <c r="H97" s="3">
        <v>100</v>
      </c>
      <c r="J97" s="5">
        <v>25</v>
      </c>
      <c r="L97" s="8">
        <f t="shared" si="2"/>
        <v>0.25</v>
      </c>
    </row>
    <row r="98" spans="1:12" ht="12.75">
      <c r="A98" t="s">
        <v>56</v>
      </c>
      <c r="C98" t="s">
        <v>60</v>
      </c>
      <c r="F98" t="s">
        <v>65</v>
      </c>
      <c r="H98" s="3">
        <v>0</v>
      </c>
      <c r="J98" s="5">
        <v>0</v>
      </c>
      <c r="L98" s="13" t="s">
        <v>13</v>
      </c>
    </row>
    <row r="99" spans="1:12" ht="12.75">
      <c r="A99" t="s">
        <v>56</v>
      </c>
      <c r="C99" t="s">
        <v>60</v>
      </c>
      <c r="F99" t="s">
        <v>148</v>
      </c>
      <c r="H99" s="3">
        <v>100</v>
      </c>
      <c r="J99" s="5">
        <v>0</v>
      </c>
      <c r="L99" s="8">
        <f t="shared" si="2"/>
        <v>0</v>
      </c>
    </row>
    <row r="100" spans="1:12" ht="12.75">
      <c r="A100" t="s">
        <v>56</v>
      </c>
      <c r="C100" t="s">
        <v>60</v>
      </c>
      <c r="F100" t="s">
        <v>107</v>
      </c>
      <c r="H100" s="3">
        <v>1500</v>
      </c>
      <c r="J100" s="5">
        <v>0</v>
      </c>
      <c r="L100" s="8">
        <f t="shared" si="2"/>
        <v>0</v>
      </c>
    </row>
    <row r="101" spans="1:12" ht="12.75">
      <c r="A101" t="s">
        <v>56</v>
      </c>
      <c r="C101" t="s">
        <v>60</v>
      </c>
      <c r="F101" t="s">
        <v>153</v>
      </c>
      <c r="H101" s="3">
        <v>500</v>
      </c>
      <c r="J101" s="5">
        <v>0</v>
      </c>
      <c r="L101" s="8">
        <f t="shared" si="2"/>
        <v>0</v>
      </c>
    </row>
    <row r="102" spans="1:12" ht="12.75">
      <c r="A102" t="s">
        <v>56</v>
      </c>
      <c r="C102" t="s">
        <v>60</v>
      </c>
      <c r="F102" t="s">
        <v>66</v>
      </c>
      <c r="H102" s="3">
        <v>2049</v>
      </c>
      <c r="J102" s="5">
        <v>0</v>
      </c>
      <c r="L102" s="8">
        <f t="shared" si="2"/>
        <v>0</v>
      </c>
    </row>
    <row r="103" spans="1:12" ht="12.75">
      <c r="A103" t="s">
        <v>56</v>
      </c>
      <c r="C103" t="s">
        <v>60</v>
      </c>
      <c r="F103" t="s">
        <v>67</v>
      </c>
      <c r="H103" s="3">
        <v>1683</v>
      </c>
      <c r="J103" s="5">
        <v>0</v>
      </c>
      <c r="L103" s="8">
        <f t="shared" si="2"/>
        <v>0</v>
      </c>
    </row>
    <row r="104" spans="1:12" ht="12.75">
      <c r="A104" t="s">
        <v>56</v>
      </c>
      <c r="C104" t="s">
        <v>60</v>
      </c>
      <c r="F104" t="s">
        <v>68</v>
      </c>
      <c r="H104" s="3">
        <v>1000</v>
      </c>
      <c r="J104" s="5">
        <v>136.58</v>
      </c>
      <c r="L104" s="8">
        <f t="shared" si="2"/>
        <v>0.14</v>
      </c>
    </row>
    <row r="105" spans="1:12" ht="12.75">
      <c r="A105" t="s">
        <v>56</v>
      </c>
      <c r="C105" t="s">
        <v>60</v>
      </c>
      <c r="F105" t="s">
        <v>69</v>
      </c>
      <c r="H105" s="3">
        <v>0</v>
      </c>
      <c r="J105" s="5">
        <v>0</v>
      </c>
      <c r="L105" s="13" t="s">
        <v>13</v>
      </c>
    </row>
    <row r="106" spans="1:12" ht="12.75">
      <c r="A106" t="s">
        <v>56</v>
      </c>
      <c r="C106" t="s">
        <v>70</v>
      </c>
      <c r="F106" t="s">
        <v>8</v>
      </c>
      <c r="H106" s="3">
        <v>200</v>
      </c>
      <c r="J106" s="5">
        <v>0</v>
      </c>
      <c r="L106" s="8">
        <f t="shared" si="2"/>
        <v>0</v>
      </c>
    </row>
    <row r="107" spans="1:12" ht="12.75">
      <c r="A107" t="s">
        <v>56</v>
      </c>
      <c r="C107" t="s">
        <v>70</v>
      </c>
      <c r="F107" t="s">
        <v>11</v>
      </c>
      <c r="H107" s="3">
        <v>400</v>
      </c>
      <c r="J107" s="5">
        <v>0</v>
      </c>
      <c r="L107" s="8">
        <f t="shared" si="2"/>
        <v>0</v>
      </c>
    </row>
    <row r="108" spans="1:12" ht="12.75">
      <c r="A108" t="s">
        <v>56</v>
      </c>
      <c r="C108" t="s">
        <v>71</v>
      </c>
      <c r="F108" t="s">
        <v>8</v>
      </c>
      <c r="H108" s="3">
        <v>250</v>
      </c>
      <c r="J108" s="5">
        <v>0</v>
      </c>
      <c r="L108" s="8">
        <f t="shared" si="2"/>
        <v>0</v>
      </c>
    </row>
    <row r="109" spans="1:12" ht="15">
      <c r="A109" t="s">
        <v>56</v>
      </c>
      <c r="C109" t="s">
        <v>71</v>
      </c>
      <c r="F109" t="s">
        <v>11</v>
      </c>
      <c r="H109" s="9">
        <v>50</v>
      </c>
      <c r="J109" s="10">
        <v>25.88</v>
      </c>
      <c r="L109" s="11">
        <f t="shared" si="2"/>
        <v>0.52</v>
      </c>
    </row>
    <row r="110" spans="1:12" ht="12.75">
      <c r="A110" t="s">
        <v>72</v>
      </c>
      <c r="H110" s="3">
        <f>SUM(H90:H109)</f>
        <v>103532</v>
      </c>
      <c r="J110" s="5">
        <f>SUM(J90:J109)</f>
        <v>15728.8</v>
      </c>
      <c r="L110" s="8">
        <f t="shared" si="2"/>
        <v>0.15</v>
      </c>
    </row>
    <row r="117" spans="4:7" ht="12.75">
      <c r="D117" s="1"/>
      <c r="G117" s="29" t="s">
        <v>272</v>
      </c>
    </row>
    <row r="118" ht="12.75">
      <c r="G118" s="29" t="s">
        <v>273</v>
      </c>
    </row>
    <row r="119" spans="4:7" ht="12.75">
      <c r="D119" s="1"/>
      <c r="G119" s="29" t="s">
        <v>279</v>
      </c>
    </row>
    <row r="120" ht="12.75">
      <c r="A120" s="1" t="s">
        <v>73</v>
      </c>
    </row>
    <row r="121" spans="1:12" ht="12.75">
      <c r="A121" t="s">
        <v>74</v>
      </c>
      <c r="C121" t="s">
        <v>75</v>
      </c>
      <c r="F121" t="s">
        <v>11</v>
      </c>
      <c r="H121" s="3">
        <v>31000</v>
      </c>
      <c r="J121" s="5">
        <v>12778.22</v>
      </c>
      <c r="L121" s="8">
        <f t="shared" si="2"/>
        <v>0.41</v>
      </c>
    </row>
    <row r="122" spans="1:12" ht="12.75">
      <c r="A122" t="s">
        <v>74</v>
      </c>
      <c r="C122" t="s">
        <v>76</v>
      </c>
      <c r="F122" t="s">
        <v>10</v>
      </c>
      <c r="H122" s="3">
        <v>39000</v>
      </c>
      <c r="J122" s="5">
        <v>3665.42</v>
      </c>
      <c r="L122" s="8">
        <f t="shared" si="2"/>
        <v>0.09</v>
      </c>
    </row>
    <row r="123" spans="1:12" ht="12.75">
      <c r="A123" t="s">
        <v>74</v>
      </c>
      <c r="C123" t="s">
        <v>76</v>
      </c>
      <c r="F123" t="s">
        <v>17</v>
      </c>
      <c r="H123" s="3">
        <v>1800</v>
      </c>
      <c r="J123" s="5">
        <v>323.18</v>
      </c>
      <c r="L123" s="8">
        <f t="shared" si="2"/>
        <v>0.18</v>
      </c>
    </row>
    <row r="124" spans="1:12" ht="12.75">
      <c r="A124" t="s">
        <v>74</v>
      </c>
      <c r="C124" t="s">
        <v>77</v>
      </c>
      <c r="F124" t="s">
        <v>8</v>
      </c>
      <c r="H124" s="3">
        <v>29000</v>
      </c>
      <c r="J124" s="5">
        <v>4741.72</v>
      </c>
      <c r="L124" s="8">
        <f t="shared" si="2"/>
        <v>0.16</v>
      </c>
    </row>
    <row r="125" spans="1:12" ht="12.75">
      <c r="A125" t="s">
        <v>74</v>
      </c>
      <c r="C125" t="s">
        <v>150</v>
      </c>
      <c r="F125" t="s">
        <v>10</v>
      </c>
      <c r="H125" s="3">
        <v>500</v>
      </c>
      <c r="J125" s="5">
        <v>0</v>
      </c>
      <c r="L125" s="8">
        <f t="shared" si="2"/>
        <v>0</v>
      </c>
    </row>
    <row r="126" spans="1:12" ht="12.75">
      <c r="A126" t="s">
        <v>74</v>
      </c>
      <c r="C126" t="s">
        <v>150</v>
      </c>
      <c r="F126" t="s">
        <v>11</v>
      </c>
      <c r="H126" s="3">
        <v>1000</v>
      </c>
      <c r="J126" s="5">
        <v>0</v>
      </c>
      <c r="L126" s="8">
        <f t="shared" si="2"/>
        <v>0</v>
      </c>
    </row>
    <row r="127" spans="1:12" ht="12.75">
      <c r="A127" t="s">
        <v>74</v>
      </c>
      <c r="C127" t="s">
        <v>78</v>
      </c>
      <c r="F127" t="s">
        <v>8</v>
      </c>
      <c r="H127" s="3">
        <v>2500</v>
      </c>
      <c r="J127" s="5">
        <v>0</v>
      </c>
      <c r="L127" s="8">
        <f t="shared" si="2"/>
        <v>0</v>
      </c>
    </row>
    <row r="128" spans="1:12" ht="12.75">
      <c r="A128" t="s">
        <v>74</v>
      </c>
      <c r="C128" t="s">
        <v>78</v>
      </c>
      <c r="F128" t="s">
        <v>11</v>
      </c>
      <c r="H128" s="3">
        <v>2500</v>
      </c>
      <c r="J128" s="5">
        <v>183.87</v>
      </c>
      <c r="L128" s="8">
        <f t="shared" si="2"/>
        <v>0.07</v>
      </c>
    </row>
    <row r="129" spans="1:12" ht="12.75">
      <c r="A129" t="s">
        <v>74</v>
      </c>
      <c r="C129" t="s">
        <v>79</v>
      </c>
      <c r="F129" t="s">
        <v>8</v>
      </c>
      <c r="H129" s="3">
        <v>500</v>
      </c>
      <c r="J129" s="5">
        <v>0</v>
      </c>
      <c r="L129" s="8">
        <f t="shared" si="2"/>
        <v>0</v>
      </c>
    </row>
    <row r="130" spans="1:12" ht="12.75">
      <c r="A130" t="s">
        <v>74</v>
      </c>
      <c r="C130" t="s">
        <v>79</v>
      </c>
      <c r="F130" t="s">
        <v>10</v>
      </c>
      <c r="H130" s="3">
        <v>1000</v>
      </c>
      <c r="J130" s="5">
        <v>0</v>
      </c>
      <c r="L130" s="8">
        <f t="shared" si="2"/>
        <v>0</v>
      </c>
    </row>
    <row r="131" spans="1:12" ht="15">
      <c r="A131" t="s">
        <v>74</v>
      </c>
      <c r="C131" t="s">
        <v>79</v>
      </c>
      <c r="F131" t="s">
        <v>11</v>
      </c>
      <c r="H131" s="9">
        <v>2000</v>
      </c>
      <c r="I131" s="24"/>
      <c r="J131" s="10">
        <v>522.68</v>
      </c>
      <c r="L131" s="11">
        <f t="shared" si="2"/>
        <v>0.26</v>
      </c>
    </row>
    <row r="132" spans="1:12" ht="12.75">
      <c r="A132" t="s">
        <v>82</v>
      </c>
      <c r="H132" s="3">
        <f>SUM(H121:H131)</f>
        <v>110800</v>
      </c>
      <c r="J132" s="5">
        <f>SUM(J121:J131)</f>
        <v>22215.09</v>
      </c>
      <c r="L132" s="8">
        <f t="shared" si="2"/>
        <v>0.2</v>
      </c>
    </row>
    <row r="134" ht="12.75">
      <c r="A134" s="1" t="s">
        <v>88</v>
      </c>
    </row>
    <row r="135" spans="1:12" ht="12.75">
      <c r="A135" t="s">
        <v>89</v>
      </c>
      <c r="C135" t="s">
        <v>90</v>
      </c>
      <c r="F135" t="s">
        <v>10</v>
      </c>
      <c r="H135" s="3">
        <v>4000</v>
      </c>
      <c r="J135" s="5">
        <v>0</v>
      </c>
      <c r="L135" s="8">
        <f aca="true" t="shared" si="3" ref="L135:L148">ROUND(J135/H135,2)</f>
        <v>0</v>
      </c>
    </row>
    <row r="136" spans="1:12" ht="12.75">
      <c r="A136" t="s">
        <v>89</v>
      </c>
      <c r="C136" t="s">
        <v>90</v>
      </c>
      <c r="F136" t="s">
        <v>17</v>
      </c>
      <c r="H136" s="3">
        <v>2000</v>
      </c>
      <c r="J136" s="5">
        <v>349.1</v>
      </c>
      <c r="L136" s="8">
        <f t="shared" si="3"/>
        <v>0.17</v>
      </c>
    </row>
    <row r="137" spans="1:12" ht="12.75">
      <c r="A137" t="s">
        <v>89</v>
      </c>
      <c r="C137" t="s">
        <v>90</v>
      </c>
      <c r="F137" t="s">
        <v>11</v>
      </c>
      <c r="H137" s="3">
        <v>9000</v>
      </c>
      <c r="J137" s="5">
        <v>685.3</v>
      </c>
      <c r="L137" s="8">
        <f t="shared" si="3"/>
        <v>0.08</v>
      </c>
    </row>
    <row r="138" spans="1:12" ht="12.75">
      <c r="A138" t="s">
        <v>89</v>
      </c>
      <c r="C138" t="s">
        <v>91</v>
      </c>
      <c r="F138" t="s">
        <v>10</v>
      </c>
      <c r="H138" s="3">
        <v>2000</v>
      </c>
      <c r="J138" s="5">
        <v>0</v>
      </c>
      <c r="L138" s="8">
        <f t="shared" si="3"/>
        <v>0</v>
      </c>
    </row>
    <row r="139" spans="1:12" ht="12.75">
      <c r="A139" t="s">
        <v>89</v>
      </c>
      <c r="C139" t="s">
        <v>91</v>
      </c>
      <c r="F139" t="s">
        <v>17</v>
      </c>
      <c r="H139" s="3">
        <v>700</v>
      </c>
      <c r="J139" s="5">
        <v>97.49</v>
      </c>
      <c r="L139" s="8">
        <f t="shared" si="3"/>
        <v>0.14</v>
      </c>
    </row>
    <row r="140" spans="1:12" ht="12.75">
      <c r="A140" t="s">
        <v>89</v>
      </c>
      <c r="C140" t="s">
        <v>91</v>
      </c>
      <c r="F140" t="s">
        <v>11</v>
      </c>
      <c r="H140" s="3">
        <v>4500</v>
      </c>
      <c r="J140" s="5">
        <v>181.85</v>
      </c>
      <c r="L140" s="8">
        <f t="shared" si="3"/>
        <v>0.04</v>
      </c>
    </row>
    <row r="141" spans="1:12" ht="12.75">
      <c r="A141" t="s">
        <v>89</v>
      </c>
      <c r="C141" t="s">
        <v>92</v>
      </c>
      <c r="F141" t="s">
        <v>8</v>
      </c>
      <c r="H141" s="3">
        <v>1200</v>
      </c>
      <c r="J141" s="5">
        <v>0</v>
      </c>
      <c r="L141" s="8">
        <f t="shared" si="3"/>
        <v>0</v>
      </c>
    </row>
    <row r="142" spans="1:12" ht="12.75">
      <c r="A142" t="s">
        <v>89</v>
      </c>
      <c r="C142" t="s">
        <v>92</v>
      </c>
      <c r="F142" t="s">
        <v>11</v>
      </c>
      <c r="H142" s="3">
        <v>400</v>
      </c>
      <c r="J142" s="5">
        <v>0</v>
      </c>
      <c r="L142" s="8">
        <f t="shared" si="3"/>
        <v>0</v>
      </c>
    </row>
    <row r="143" spans="1:12" ht="12.75">
      <c r="A143" t="s">
        <v>89</v>
      </c>
      <c r="C143" t="s">
        <v>93</v>
      </c>
      <c r="F143" t="s">
        <v>10</v>
      </c>
      <c r="H143" s="3">
        <v>1000</v>
      </c>
      <c r="J143" s="5">
        <v>5.94</v>
      </c>
      <c r="L143" s="8">
        <f t="shared" si="3"/>
        <v>0.01</v>
      </c>
    </row>
    <row r="144" spans="1:12" ht="12.75">
      <c r="A144" t="s">
        <v>89</v>
      </c>
      <c r="C144" t="s">
        <v>93</v>
      </c>
      <c r="F144" t="s">
        <v>17</v>
      </c>
      <c r="H144" s="3">
        <v>350</v>
      </c>
      <c r="J144" s="5">
        <v>218.98</v>
      </c>
      <c r="L144" s="8">
        <f t="shared" si="3"/>
        <v>0.63</v>
      </c>
    </row>
    <row r="145" spans="1:12" ht="12.75">
      <c r="A145" t="s">
        <v>89</v>
      </c>
      <c r="C145" t="s">
        <v>93</v>
      </c>
      <c r="F145" t="s">
        <v>11</v>
      </c>
      <c r="H145" s="3">
        <v>1000</v>
      </c>
      <c r="J145" s="5">
        <v>325.48</v>
      </c>
      <c r="L145" s="8">
        <f t="shared" si="3"/>
        <v>0.33</v>
      </c>
    </row>
    <row r="146" spans="1:12" ht="12.75">
      <c r="A146" t="s">
        <v>89</v>
      </c>
      <c r="C146" t="s">
        <v>94</v>
      </c>
      <c r="F146" t="s">
        <v>10</v>
      </c>
      <c r="H146" s="3">
        <v>0</v>
      </c>
      <c r="J146" s="5">
        <v>0</v>
      </c>
      <c r="L146" s="13" t="s">
        <v>13</v>
      </c>
    </row>
    <row r="147" spans="1:12" ht="15">
      <c r="A147" t="s">
        <v>89</v>
      </c>
      <c r="C147" t="s">
        <v>94</v>
      </c>
      <c r="F147" t="s">
        <v>11</v>
      </c>
      <c r="H147" s="9">
        <v>500</v>
      </c>
      <c r="J147" s="10">
        <v>0</v>
      </c>
      <c r="L147" s="11">
        <f t="shared" si="3"/>
        <v>0</v>
      </c>
    </row>
    <row r="148" spans="1:12" ht="12.75">
      <c r="A148" t="s">
        <v>95</v>
      </c>
      <c r="H148" s="3">
        <f>SUM(H135:H147)</f>
        <v>26650</v>
      </c>
      <c r="J148" s="5">
        <f>SUM(J135:J147)</f>
        <v>1864.14</v>
      </c>
      <c r="L148" s="8">
        <f t="shared" si="3"/>
        <v>0.07</v>
      </c>
    </row>
    <row r="150" ht="12.75">
      <c r="A150" s="1" t="s">
        <v>96</v>
      </c>
    </row>
    <row r="151" spans="1:12" ht="12.75">
      <c r="A151" t="s">
        <v>97</v>
      </c>
      <c r="C151" t="s">
        <v>98</v>
      </c>
      <c r="F151" t="s">
        <v>8</v>
      </c>
      <c r="H151" s="3">
        <v>0</v>
      </c>
      <c r="J151" s="5">
        <v>0</v>
      </c>
      <c r="L151" s="22" t="s">
        <v>13</v>
      </c>
    </row>
    <row r="152" spans="1:12" ht="15">
      <c r="A152" t="s">
        <v>97</v>
      </c>
      <c r="C152" t="s">
        <v>99</v>
      </c>
      <c r="F152" t="s">
        <v>8</v>
      </c>
      <c r="H152" s="9">
        <v>0</v>
      </c>
      <c r="J152" s="10">
        <v>0</v>
      </c>
      <c r="L152" s="23" t="s">
        <v>13</v>
      </c>
    </row>
    <row r="153" spans="1:12" ht="12.75">
      <c r="A153" t="s">
        <v>100</v>
      </c>
      <c r="H153" s="3">
        <f>SUM(H151:H152)</f>
        <v>0</v>
      </c>
      <c r="J153" s="5">
        <f>SUM(J151:J152)</f>
        <v>0</v>
      </c>
      <c r="L153" s="22" t="s">
        <v>13</v>
      </c>
    </row>
    <row r="155" ht="12.75">
      <c r="A155" s="1" t="s">
        <v>101</v>
      </c>
    </row>
    <row r="156" spans="1:12" ht="12.75">
      <c r="A156" t="s">
        <v>102</v>
      </c>
      <c r="C156" t="s">
        <v>103</v>
      </c>
      <c r="F156" t="s">
        <v>8</v>
      </c>
      <c r="H156" s="3">
        <v>8836</v>
      </c>
      <c r="J156" s="5">
        <v>28179.41</v>
      </c>
      <c r="L156" s="8">
        <f>ROUND(J156/H156,2)</f>
        <v>3.19</v>
      </c>
    </row>
    <row r="157" spans="1:12" ht="15">
      <c r="A157" t="s">
        <v>102</v>
      </c>
      <c r="C157" t="s">
        <v>104</v>
      </c>
      <c r="F157" t="s">
        <v>8</v>
      </c>
      <c r="H157" s="9">
        <v>2787</v>
      </c>
      <c r="J157" s="10">
        <v>8889.54</v>
      </c>
      <c r="L157" s="11">
        <f>ROUND(J157/H157,2)</f>
        <v>3.19</v>
      </c>
    </row>
    <row r="158" spans="1:12" ht="12.75">
      <c r="A158" t="s">
        <v>105</v>
      </c>
      <c r="H158" s="3">
        <f>SUM(H156:H157)</f>
        <v>11623</v>
      </c>
      <c r="J158" s="5">
        <f>SUM(J156:J157)</f>
        <v>37068.95</v>
      </c>
      <c r="L158" s="8">
        <f>ROUND(J158/H158,2)</f>
        <v>3.19</v>
      </c>
    </row>
    <row r="160" spans="1:12" ht="12.75">
      <c r="A160" s="1" t="s">
        <v>106</v>
      </c>
      <c r="H160" s="3">
        <f>H55+H86+H110+H132+H148+H158</f>
        <v>610751</v>
      </c>
      <c r="I160" s="3"/>
      <c r="J160" s="32">
        <f>J55+J86+J110+J132+J148+J158</f>
        <v>167552.22999999998</v>
      </c>
      <c r="L160" s="8">
        <f>ROUND(J160/H160,2)</f>
        <v>0.27</v>
      </c>
    </row>
    <row r="161" spans="4:7" ht="12.75">
      <c r="D161" s="1"/>
      <c r="G161" s="29" t="s">
        <v>272</v>
      </c>
    </row>
    <row r="162" ht="12.75">
      <c r="G162" s="29" t="s">
        <v>273</v>
      </c>
    </row>
    <row r="163" spans="4:7" ht="12.75">
      <c r="D163" s="1"/>
      <c r="G163" s="29" t="s">
        <v>279</v>
      </c>
    </row>
    <row r="164" ht="12.75">
      <c r="D164" s="1"/>
    </row>
    <row r="165" spans="1:4" ht="12.75">
      <c r="A165" s="1" t="s">
        <v>129</v>
      </c>
      <c r="D165" s="1"/>
    </row>
    <row r="167" spans="1:12" ht="12.75">
      <c r="A167" s="2" t="s">
        <v>0</v>
      </c>
      <c r="C167" s="2" t="s">
        <v>1</v>
      </c>
      <c r="F167" s="2" t="s">
        <v>2</v>
      </c>
      <c r="H167" s="4" t="s">
        <v>12</v>
      </c>
      <c r="J167" s="6" t="s">
        <v>3</v>
      </c>
      <c r="L167" s="7" t="s">
        <v>4</v>
      </c>
    </row>
    <row r="168" spans="1:12" ht="12.75">
      <c r="A168" t="s">
        <v>109</v>
      </c>
      <c r="C168" t="s">
        <v>30</v>
      </c>
      <c r="F168" t="s">
        <v>8</v>
      </c>
      <c r="H168" s="3">
        <v>29000</v>
      </c>
      <c r="J168" s="5">
        <v>6947.16</v>
      </c>
      <c r="L168" s="8">
        <f aca="true" t="shared" si="4" ref="L168:L199">ROUND(J168/H168,2)</f>
        <v>0.24</v>
      </c>
    </row>
    <row r="169" spans="1:12" ht="12.75">
      <c r="A169" t="s">
        <v>109</v>
      </c>
      <c r="C169" t="s">
        <v>32</v>
      </c>
      <c r="F169" t="s">
        <v>8</v>
      </c>
      <c r="H169" s="3">
        <v>5100</v>
      </c>
      <c r="J169" s="5">
        <v>1085.79</v>
      </c>
      <c r="L169" s="8">
        <f t="shared" si="4"/>
        <v>0.21</v>
      </c>
    </row>
    <row r="170" spans="1:12" ht="12.75">
      <c r="A170" t="s">
        <v>109</v>
      </c>
      <c r="C170" t="s">
        <v>35</v>
      </c>
      <c r="F170" t="s">
        <v>8</v>
      </c>
      <c r="H170" s="3">
        <v>1200</v>
      </c>
      <c r="J170" s="5">
        <v>253.97</v>
      </c>
      <c r="L170" s="8">
        <f t="shared" si="4"/>
        <v>0.21</v>
      </c>
    </row>
    <row r="171" spans="1:12" ht="12.75">
      <c r="A171" t="s">
        <v>109</v>
      </c>
      <c r="C171" t="s">
        <v>36</v>
      </c>
      <c r="F171" t="s">
        <v>8</v>
      </c>
      <c r="H171" s="3">
        <v>5500</v>
      </c>
      <c r="J171" s="5">
        <v>998.11</v>
      </c>
      <c r="L171" s="8">
        <f t="shared" si="4"/>
        <v>0.18</v>
      </c>
    </row>
    <row r="172" spans="1:12" ht="12.75">
      <c r="A172" t="s">
        <v>109</v>
      </c>
      <c r="C172" t="s">
        <v>37</v>
      </c>
      <c r="F172" t="s">
        <v>8</v>
      </c>
      <c r="H172" s="3">
        <v>400</v>
      </c>
      <c r="J172" s="5">
        <v>46.73</v>
      </c>
      <c r="L172" s="8">
        <f t="shared" si="4"/>
        <v>0.12</v>
      </c>
    </row>
    <row r="173" spans="1:12" ht="12.75">
      <c r="A173" t="s">
        <v>109</v>
      </c>
      <c r="C173" t="s">
        <v>38</v>
      </c>
      <c r="F173" t="s">
        <v>8</v>
      </c>
      <c r="H173" s="3">
        <v>5000</v>
      </c>
      <c r="J173" s="5">
        <v>994.84</v>
      </c>
      <c r="L173" s="8">
        <f t="shared" si="4"/>
        <v>0.2</v>
      </c>
    </row>
    <row r="174" spans="1:12" ht="12.75">
      <c r="A174" t="s">
        <v>109</v>
      </c>
      <c r="C174" t="s">
        <v>110</v>
      </c>
      <c r="F174" t="s">
        <v>17</v>
      </c>
      <c r="H174" s="3">
        <v>28000</v>
      </c>
      <c r="J174" s="5">
        <v>4580.12</v>
      </c>
      <c r="L174" s="8">
        <f t="shared" si="4"/>
        <v>0.16</v>
      </c>
    </row>
    <row r="175" spans="1:12" ht="12.75">
      <c r="A175" t="s">
        <v>109</v>
      </c>
      <c r="C175" t="s">
        <v>111</v>
      </c>
      <c r="F175" t="s">
        <v>10</v>
      </c>
      <c r="H175" s="3">
        <v>23000</v>
      </c>
      <c r="J175" s="5">
        <v>5169.32</v>
      </c>
      <c r="L175" s="8">
        <f t="shared" si="4"/>
        <v>0.22</v>
      </c>
    </row>
    <row r="176" spans="1:12" ht="12.75">
      <c r="A176" t="s">
        <v>109</v>
      </c>
      <c r="C176" t="s">
        <v>112</v>
      </c>
      <c r="F176" t="s">
        <v>8</v>
      </c>
      <c r="H176" s="3">
        <v>8000</v>
      </c>
      <c r="J176" s="5">
        <v>142.84</v>
      </c>
      <c r="L176" s="8">
        <f t="shared" si="4"/>
        <v>0.02</v>
      </c>
    </row>
    <row r="177" spans="1:12" ht="12.75">
      <c r="A177" t="s">
        <v>109</v>
      </c>
      <c r="C177" t="s">
        <v>113</v>
      </c>
      <c r="F177" t="s">
        <v>8</v>
      </c>
      <c r="H177" s="3">
        <v>3200</v>
      </c>
      <c r="J177" s="5">
        <v>0</v>
      </c>
      <c r="L177" s="8">
        <f t="shared" si="4"/>
        <v>0</v>
      </c>
    </row>
    <row r="178" spans="1:12" ht="12.75">
      <c r="A178" t="s">
        <v>109</v>
      </c>
      <c r="C178" t="s">
        <v>114</v>
      </c>
      <c r="F178" t="s">
        <v>10</v>
      </c>
      <c r="H178" s="3">
        <v>4200</v>
      </c>
      <c r="J178" s="5">
        <v>47.88</v>
      </c>
      <c r="L178" s="8">
        <f t="shared" si="4"/>
        <v>0.01</v>
      </c>
    </row>
    <row r="179" spans="1:12" ht="12.75">
      <c r="A179" t="s">
        <v>109</v>
      </c>
      <c r="C179" t="s">
        <v>115</v>
      </c>
      <c r="F179" t="s">
        <v>11</v>
      </c>
      <c r="H179" s="3">
        <v>18000</v>
      </c>
      <c r="J179" s="5">
        <v>2983.25</v>
      </c>
      <c r="L179" s="8">
        <f t="shared" si="4"/>
        <v>0.17</v>
      </c>
    </row>
    <row r="180" spans="1:12" ht="12.75">
      <c r="A180" t="s">
        <v>109</v>
      </c>
      <c r="C180" t="s">
        <v>116</v>
      </c>
      <c r="F180" t="s">
        <v>8</v>
      </c>
      <c r="H180" s="3">
        <v>1500</v>
      </c>
      <c r="J180" s="5">
        <v>90</v>
      </c>
      <c r="L180" s="8">
        <f t="shared" si="4"/>
        <v>0.06</v>
      </c>
    </row>
    <row r="181" spans="1:12" ht="12.75">
      <c r="A181" t="s">
        <v>109</v>
      </c>
      <c r="C181" t="s">
        <v>116</v>
      </c>
      <c r="F181" t="s">
        <v>11</v>
      </c>
      <c r="H181" s="3">
        <v>2500</v>
      </c>
      <c r="J181" s="5">
        <v>293.25</v>
      </c>
      <c r="L181" s="8">
        <f t="shared" si="4"/>
        <v>0.12</v>
      </c>
    </row>
    <row r="182" spans="1:12" ht="12.75">
      <c r="A182" t="s">
        <v>109</v>
      </c>
      <c r="C182" t="s">
        <v>126</v>
      </c>
      <c r="F182" t="s">
        <v>8</v>
      </c>
      <c r="H182" s="3">
        <v>0</v>
      </c>
      <c r="J182" s="5">
        <v>0</v>
      </c>
      <c r="L182" s="8" t="s">
        <v>13</v>
      </c>
    </row>
    <row r="183" spans="1:12" ht="12.75">
      <c r="A183" t="s">
        <v>109</v>
      </c>
      <c r="C183" t="s">
        <v>154</v>
      </c>
      <c r="F183" t="s">
        <v>8</v>
      </c>
      <c r="H183" s="3">
        <v>1500</v>
      </c>
      <c r="J183" s="5">
        <v>0</v>
      </c>
      <c r="L183" s="8">
        <f t="shared" si="4"/>
        <v>0</v>
      </c>
    </row>
    <row r="184" spans="1:12" ht="12.75">
      <c r="A184" t="s">
        <v>109</v>
      </c>
      <c r="C184" t="s">
        <v>117</v>
      </c>
      <c r="F184" t="s">
        <v>11</v>
      </c>
      <c r="H184" s="3">
        <v>60000</v>
      </c>
      <c r="J184" s="5">
        <v>13242.04</v>
      </c>
      <c r="L184" s="8">
        <f t="shared" si="4"/>
        <v>0.22</v>
      </c>
    </row>
    <row r="185" spans="1:12" ht="12.75">
      <c r="A185" t="s">
        <v>109</v>
      </c>
      <c r="C185" t="s">
        <v>118</v>
      </c>
      <c r="F185" t="s">
        <v>18</v>
      </c>
      <c r="H185" s="3">
        <v>350</v>
      </c>
      <c r="J185" s="5">
        <v>80.06</v>
      </c>
      <c r="L185" s="8">
        <f t="shared" si="4"/>
        <v>0.23</v>
      </c>
    </row>
    <row r="186" spans="1:12" ht="12.75">
      <c r="A186" t="s">
        <v>109</v>
      </c>
      <c r="C186" t="s">
        <v>107</v>
      </c>
      <c r="F186" t="s">
        <v>8</v>
      </c>
      <c r="H186" s="3">
        <v>16000</v>
      </c>
      <c r="J186" s="5">
        <v>1887</v>
      </c>
      <c r="L186" s="8">
        <f t="shared" si="4"/>
        <v>0.12</v>
      </c>
    </row>
    <row r="187" spans="1:12" ht="12.75">
      <c r="A187" t="s">
        <v>109</v>
      </c>
      <c r="C187" t="s">
        <v>119</v>
      </c>
      <c r="F187" t="s">
        <v>8</v>
      </c>
      <c r="H187" s="3">
        <v>2500</v>
      </c>
      <c r="J187" s="5">
        <v>269.33</v>
      </c>
      <c r="L187" s="8">
        <f t="shared" si="4"/>
        <v>0.11</v>
      </c>
    </row>
    <row r="188" spans="1:12" ht="12.75">
      <c r="A188" t="s">
        <v>109</v>
      </c>
      <c r="C188" t="s">
        <v>120</v>
      </c>
      <c r="F188" t="s">
        <v>8</v>
      </c>
      <c r="H188" s="3">
        <v>4000</v>
      </c>
      <c r="J188" s="5">
        <v>1255.92</v>
      </c>
      <c r="L188" s="8">
        <f t="shared" si="4"/>
        <v>0.31</v>
      </c>
    </row>
    <row r="189" spans="1:12" ht="12.75">
      <c r="A189" t="s">
        <v>109</v>
      </c>
      <c r="C189" t="s">
        <v>120</v>
      </c>
      <c r="F189" t="s">
        <v>9</v>
      </c>
      <c r="H189" s="3">
        <v>3500</v>
      </c>
      <c r="J189" s="5">
        <v>1000.59</v>
      </c>
      <c r="L189" s="8">
        <f t="shared" si="4"/>
        <v>0.29</v>
      </c>
    </row>
    <row r="190" spans="1:12" ht="12.75">
      <c r="A190" t="s">
        <v>109</v>
      </c>
      <c r="C190" t="s">
        <v>120</v>
      </c>
      <c r="F190" t="s">
        <v>18</v>
      </c>
      <c r="H190" s="3">
        <v>900</v>
      </c>
      <c r="J190" s="5">
        <v>121.59</v>
      </c>
      <c r="L190" s="8">
        <f t="shared" si="4"/>
        <v>0.14</v>
      </c>
    </row>
    <row r="191" spans="1:12" ht="12.75">
      <c r="A191" t="s">
        <v>109</v>
      </c>
      <c r="C191" t="s">
        <v>121</v>
      </c>
      <c r="F191" t="s">
        <v>8</v>
      </c>
      <c r="H191" s="3">
        <v>10500</v>
      </c>
      <c r="J191" s="5">
        <v>1000</v>
      </c>
      <c r="L191" s="8">
        <f t="shared" si="4"/>
        <v>0.1</v>
      </c>
    </row>
    <row r="192" spans="1:12" ht="12.75">
      <c r="A192" t="s">
        <v>109</v>
      </c>
      <c r="C192" t="s">
        <v>122</v>
      </c>
      <c r="F192" t="s">
        <v>8</v>
      </c>
      <c r="H192" s="3">
        <v>9000</v>
      </c>
      <c r="J192" s="5">
        <v>9066.59</v>
      </c>
      <c r="L192" s="8">
        <f t="shared" si="4"/>
        <v>1.01</v>
      </c>
    </row>
    <row r="193" spans="1:12" ht="12.75">
      <c r="A193" t="s">
        <v>109</v>
      </c>
      <c r="C193" t="s">
        <v>123</v>
      </c>
      <c r="F193" t="s">
        <v>8</v>
      </c>
      <c r="H193" s="3">
        <v>0</v>
      </c>
      <c r="J193" s="5">
        <v>0</v>
      </c>
      <c r="L193" s="8" t="s">
        <v>13</v>
      </c>
    </row>
    <row r="194" spans="1:12" ht="12.75">
      <c r="A194" t="s">
        <v>109</v>
      </c>
      <c r="C194" t="s">
        <v>135</v>
      </c>
      <c r="F194" t="s">
        <v>8</v>
      </c>
      <c r="H194" s="3">
        <v>0</v>
      </c>
      <c r="J194" s="5">
        <v>0</v>
      </c>
      <c r="L194" s="8" t="s">
        <v>13</v>
      </c>
    </row>
    <row r="195" spans="1:12" ht="12.75">
      <c r="A195" t="s">
        <v>109</v>
      </c>
      <c r="C195" t="s">
        <v>124</v>
      </c>
      <c r="F195" t="s">
        <v>8</v>
      </c>
      <c r="H195" s="3">
        <v>13210</v>
      </c>
      <c r="J195" s="5">
        <v>0</v>
      </c>
      <c r="L195" s="8">
        <f t="shared" si="4"/>
        <v>0</v>
      </c>
    </row>
    <row r="196" spans="1:12" ht="12.75">
      <c r="A196" t="s">
        <v>109</v>
      </c>
      <c r="C196" t="s">
        <v>151</v>
      </c>
      <c r="F196" t="s">
        <v>8</v>
      </c>
      <c r="H196" s="3">
        <v>0</v>
      </c>
      <c r="J196" s="5">
        <v>0</v>
      </c>
      <c r="L196" s="13" t="s">
        <v>13</v>
      </c>
    </row>
    <row r="197" spans="1:12" ht="12.75">
      <c r="A197" t="s">
        <v>109</v>
      </c>
      <c r="C197" t="s">
        <v>155</v>
      </c>
      <c r="F197" t="s">
        <v>8</v>
      </c>
      <c r="H197" s="3">
        <v>1400</v>
      </c>
      <c r="J197" s="5">
        <v>0</v>
      </c>
      <c r="L197" s="8">
        <f t="shared" si="4"/>
        <v>0</v>
      </c>
    </row>
    <row r="198" spans="1:12" ht="15">
      <c r="A198" t="s">
        <v>109</v>
      </c>
      <c r="C198" t="s">
        <v>125</v>
      </c>
      <c r="F198" t="s">
        <v>8</v>
      </c>
      <c r="H198" s="9">
        <v>150000</v>
      </c>
      <c r="J198" s="10">
        <v>0</v>
      </c>
      <c r="L198" s="11">
        <f t="shared" si="4"/>
        <v>0</v>
      </c>
    </row>
    <row r="199" spans="1:12" ht="12.75">
      <c r="A199" s="1" t="s">
        <v>127</v>
      </c>
      <c r="H199" s="3">
        <f>SUM(H168:H198)</f>
        <v>407460</v>
      </c>
      <c r="J199" s="5">
        <f>SUM(J168:J198)</f>
        <v>51556.37999999999</v>
      </c>
      <c r="L199" s="8">
        <f t="shared" si="4"/>
        <v>0.13</v>
      </c>
    </row>
    <row r="200" spans="4:7" ht="12.75">
      <c r="D200" s="1"/>
      <c r="G200" s="29" t="s">
        <v>272</v>
      </c>
    </row>
    <row r="201" ht="12.75">
      <c r="G201" s="29" t="s">
        <v>273</v>
      </c>
    </row>
    <row r="202" spans="4:7" ht="12.75">
      <c r="D202" s="1"/>
      <c r="G202" s="29" t="s">
        <v>279</v>
      </c>
    </row>
    <row r="203" ht="12.75">
      <c r="D203" s="1"/>
    </row>
    <row r="204" spans="1:4" ht="12.75">
      <c r="A204" s="1" t="s">
        <v>128</v>
      </c>
      <c r="D204" s="1"/>
    </row>
    <row r="206" spans="1:12" ht="12.75">
      <c r="A206" s="2" t="s">
        <v>0</v>
      </c>
      <c r="C206" s="2" t="s">
        <v>1</v>
      </c>
      <c r="F206" s="2" t="s">
        <v>2</v>
      </c>
      <c r="H206" s="4" t="s">
        <v>12</v>
      </c>
      <c r="J206" s="6" t="s">
        <v>3</v>
      </c>
      <c r="L206" s="7" t="s">
        <v>4</v>
      </c>
    </row>
    <row r="207" spans="1:12" ht="12.75">
      <c r="A207" t="s">
        <v>130</v>
      </c>
      <c r="C207" t="s">
        <v>32</v>
      </c>
      <c r="F207" t="s">
        <v>8</v>
      </c>
      <c r="H207" s="3">
        <v>3100</v>
      </c>
      <c r="J207" s="5">
        <v>1085.98</v>
      </c>
      <c r="L207" s="8">
        <f aca="true" t="shared" si="5" ref="L207:L230">ROUND(J207/H207,2)</f>
        <v>0.35</v>
      </c>
    </row>
    <row r="208" spans="1:12" ht="12.75">
      <c r="A208" t="s">
        <v>130</v>
      </c>
      <c r="C208" t="s">
        <v>35</v>
      </c>
      <c r="F208" t="s">
        <v>8</v>
      </c>
      <c r="H208" s="3">
        <v>750</v>
      </c>
      <c r="J208" s="5">
        <v>253.99</v>
      </c>
      <c r="L208" s="8">
        <f t="shared" si="5"/>
        <v>0.34</v>
      </c>
    </row>
    <row r="209" spans="1:12" ht="12.75">
      <c r="A209" t="s">
        <v>130</v>
      </c>
      <c r="C209" t="s">
        <v>36</v>
      </c>
      <c r="F209" t="s">
        <v>8</v>
      </c>
      <c r="H209" s="3">
        <v>3400</v>
      </c>
      <c r="J209" s="5">
        <v>957.8</v>
      </c>
      <c r="L209" s="8">
        <f t="shared" si="5"/>
        <v>0.28</v>
      </c>
    </row>
    <row r="210" spans="1:12" ht="12.75">
      <c r="A210" t="s">
        <v>130</v>
      </c>
      <c r="C210" t="s">
        <v>111</v>
      </c>
      <c r="F210" t="s">
        <v>10</v>
      </c>
      <c r="H210" s="3">
        <v>13500</v>
      </c>
      <c r="J210" s="5">
        <v>5483.84</v>
      </c>
      <c r="L210" s="8">
        <f t="shared" si="5"/>
        <v>0.41</v>
      </c>
    </row>
    <row r="211" spans="1:12" ht="12.75">
      <c r="A211" t="s">
        <v>130</v>
      </c>
      <c r="C211" t="s">
        <v>116</v>
      </c>
      <c r="F211" t="s">
        <v>8</v>
      </c>
      <c r="H211" s="3">
        <v>500</v>
      </c>
      <c r="J211" s="5">
        <v>322.77</v>
      </c>
      <c r="L211" s="8">
        <f t="shared" si="5"/>
        <v>0.65</v>
      </c>
    </row>
    <row r="212" spans="1:12" ht="12.75">
      <c r="A212" t="s">
        <v>130</v>
      </c>
      <c r="C212" t="s">
        <v>116</v>
      </c>
      <c r="F212" t="s">
        <v>11</v>
      </c>
      <c r="H212" s="3">
        <v>1500</v>
      </c>
      <c r="J212" s="5">
        <v>808.65</v>
      </c>
      <c r="L212" s="8">
        <f t="shared" si="5"/>
        <v>0.54</v>
      </c>
    </row>
    <row r="213" spans="1:12" ht="12.75">
      <c r="A213" t="s">
        <v>130</v>
      </c>
      <c r="C213" t="s">
        <v>131</v>
      </c>
      <c r="F213" t="s">
        <v>8</v>
      </c>
      <c r="H213" s="3">
        <v>350</v>
      </c>
      <c r="J213" s="5">
        <v>315</v>
      </c>
      <c r="L213" s="8">
        <f t="shared" si="5"/>
        <v>0.9</v>
      </c>
    </row>
    <row r="214" spans="1:12" ht="12.75">
      <c r="A214" t="s">
        <v>130</v>
      </c>
      <c r="C214" t="s">
        <v>117</v>
      </c>
      <c r="F214" t="s">
        <v>11</v>
      </c>
      <c r="H214" s="3">
        <v>29000</v>
      </c>
      <c r="J214" s="5">
        <v>11035.1</v>
      </c>
      <c r="L214" s="8">
        <f t="shared" si="5"/>
        <v>0.38</v>
      </c>
    </row>
    <row r="215" spans="1:12" ht="12.75">
      <c r="A215" t="s">
        <v>130</v>
      </c>
      <c r="C215" t="s">
        <v>132</v>
      </c>
      <c r="F215" t="s">
        <v>17</v>
      </c>
      <c r="H215" s="3">
        <v>6000</v>
      </c>
      <c r="J215" s="5">
        <v>2003.6</v>
      </c>
      <c r="L215" s="8">
        <f t="shared" si="5"/>
        <v>0.33</v>
      </c>
    </row>
    <row r="216" spans="1:12" ht="12.75">
      <c r="A216" t="s">
        <v>130</v>
      </c>
      <c r="C216" t="s">
        <v>133</v>
      </c>
      <c r="F216" t="s">
        <v>8</v>
      </c>
      <c r="H216" s="3">
        <v>150</v>
      </c>
      <c r="J216" s="5">
        <v>0</v>
      </c>
      <c r="L216" s="8">
        <f t="shared" si="5"/>
        <v>0</v>
      </c>
    </row>
    <row r="217" spans="1:12" ht="12.75">
      <c r="A217" t="s">
        <v>130</v>
      </c>
      <c r="C217" t="s">
        <v>133</v>
      </c>
      <c r="F217" t="s">
        <v>17</v>
      </c>
      <c r="H217" s="3">
        <v>1500</v>
      </c>
      <c r="J217" s="5">
        <v>419.28</v>
      </c>
      <c r="L217" s="8">
        <f t="shared" si="5"/>
        <v>0.28</v>
      </c>
    </row>
    <row r="218" spans="1:12" ht="12.75">
      <c r="A218" t="s">
        <v>130</v>
      </c>
      <c r="C218" t="s">
        <v>133</v>
      </c>
      <c r="F218" t="s">
        <v>18</v>
      </c>
      <c r="H218" s="3">
        <v>350</v>
      </c>
      <c r="J218" s="5">
        <v>80.07</v>
      </c>
      <c r="L218" s="8">
        <f t="shared" si="5"/>
        <v>0.23</v>
      </c>
    </row>
    <row r="219" spans="1:12" ht="12.75">
      <c r="A219" t="s">
        <v>130</v>
      </c>
      <c r="C219" t="s">
        <v>107</v>
      </c>
      <c r="F219" t="s">
        <v>8</v>
      </c>
      <c r="H219" s="3">
        <v>9000</v>
      </c>
      <c r="J219" s="5">
        <v>3910.99</v>
      </c>
      <c r="L219" s="8">
        <f t="shared" si="5"/>
        <v>0.43</v>
      </c>
    </row>
    <row r="220" spans="1:12" ht="12.75">
      <c r="A220" t="s">
        <v>130</v>
      </c>
      <c r="C220" t="s">
        <v>119</v>
      </c>
      <c r="F220" t="s">
        <v>8</v>
      </c>
      <c r="H220" s="3">
        <v>2500</v>
      </c>
      <c r="J220" s="5">
        <v>69.91</v>
      </c>
      <c r="L220" s="8">
        <f t="shared" si="5"/>
        <v>0.03</v>
      </c>
    </row>
    <row r="221" spans="1:12" ht="12.75">
      <c r="A221" t="s">
        <v>130</v>
      </c>
      <c r="C221" t="s">
        <v>134</v>
      </c>
      <c r="F221" t="s">
        <v>11</v>
      </c>
      <c r="H221" s="3">
        <v>18000</v>
      </c>
      <c r="J221" s="5">
        <v>5672.14</v>
      </c>
      <c r="L221" s="8">
        <f t="shared" si="5"/>
        <v>0.32</v>
      </c>
    </row>
    <row r="222" spans="1:12" ht="12.75">
      <c r="A222" t="s">
        <v>130</v>
      </c>
      <c r="C222" t="s">
        <v>120</v>
      </c>
      <c r="F222" t="s">
        <v>8</v>
      </c>
      <c r="H222" s="3">
        <v>2000</v>
      </c>
      <c r="J222" s="5">
        <v>1490.38</v>
      </c>
      <c r="L222" s="8">
        <f t="shared" si="5"/>
        <v>0.75</v>
      </c>
    </row>
    <row r="223" spans="1:12" ht="12.75">
      <c r="A223" t="s">
        <v>130</v>
      </c>
      <c r="C223" t="s">
        <v>120</v>
      </c>
      <c r="F223" t="s">
        <v>9</v>
      </c>
      <c r="H223" s="3">
        <v>4000</v>
      </c>
      <c r="J223" s="5">
        <v>1219.91</v>
      </c>
      <c r="L223" s="8">
        <f t="shared" si="5"/>
        <v>0.3</v>
      </c>
    </row>
    <row r="224" spans="1:12" ht="12.75">
      <c r="A224" t="s">
        <v>130</v>
      </c>
      <c r="C224" t="s">
        <v>121</v>
      </c>
      <c r="F224" t="s">
        <v>8</v>
      </c>
      <c r="H224" s="3">
        <v>6500</v>
      </c>
      <c r="J224" s="5">
        <v>1043.07</v>
      </c>
      <c r="L224" s="8">
        <f t="shared" si="5"/>
        <v>0.16</v>
      </c>
    </row>
    <row r="225" spans="1:12" ht="12.75">
      <c r="A225" t="s">
        <v>130</v>
      </c>
      <c r="C225" t="s">
        <v>122</v>
      </c>
      <c r="F225" t="s">
        <v>8</v>
      </c>
      <c r="H225" s="3">
        <v>3300</v>
      </c>
      <c r="J225" s="5">
        <v>3376.15</v>
      </c>
      <c r="L225" s="8">
        <f t="shared" si="5"/>
        <v>1.02</v>
      </c>
    </row>
    <row r="226" spans="1:12" ht="12.75">
      <c r="A226" t="s">
        <v>130</v>
      </c>
      <c r="C226" t="s">
        <v>123</v>
      </c>
      <c r="F226" t="s">
        <v>8</v>
      </c>
      <c r="H226" s="3">
        <v>0</v>
      </c>
      <c r="J226" s="5">
        <v>0</v>
      </c>
      <c r="L226" s="8" t="s">
        <v>13</v>
      </c>
    </row>
    <row r="227" spans="1:12" ht="12.75">
      <c r="A227" t="s">
        <v>130</v>
      </c>
      <c r="C227" t="s">
        <v>135</v>
      </c>
      <c r="F227" t="s">
        <v>8</v>
      </c>
      <c r="H227" s="3">
        <v>0</v>
      </c>
      <c r="J227" s="5">
        <v>0</v>
      </c>
      <c r="L227" s="8" t="s">
        <v>13</v>
      </c>
    </row>
    <row r="228" spans="1:12" ht="12.75">
      <c r="A228" t="s">
        <v>130</v>
      </c>
      <c r="C228" t="s">
        <v>151</v>
      </c>
      <c r="F228" t="s">
        <v>8</v>
      </c>
      <c r="H228" s="3">
        <v>0</v>
      </c>
      <c r="J228" s="5">
        <v>0</v>
      </c>
      <c r="L228" s="13" t="s">
        <v>13</v>
      </c>
    </row>
    <row r="229" spans="1:12" ht="15">
      <c r="A229" t="s">
        <v>130</v>
      </c>
      <c r="C229" t="s">
        <v>125</v>
      </c>
      <c r="F229" t="s">
        <v>8</v>
      </c>
      <c r="H229" s="9">
        <v>46000</v>
      </c>
      <c r="J229" s="10">
        <v>0</v>
      </c>
      <c r="L229" s="11">
        <f t="shared" si="5"/>
        <v>0</v>
      </c>
    </row>
    <row r="230" spans="1:12" ht="12.75">
      <c r="A230" s="1" t="s">
        <v>136</v>
      </c>
      <c r="H230" s="3">
        <f>SUM(H207:H229)</f>
        <v>151400</v>
      </c>
      <c r="J230" s="5">
        <f>SUM(J207:J229)</f>
        <v>39548.630000000005</v>
      </c>
      <c r="L230" s="8">
        <f t="shared" si="5"/>
        <v>0.26</v>
      </c>
    </row>
    <row r="231" spans="4:7" ht="12.75">
      <c r="D231" s="1"/>
      <c r="G231" s="29" t="s">
        <v>272</v>
      </c>
    </row>
    <row r="232" ht="12.75">
      <c r="G232" s="29" t="s">
        <v>273</v>
      </c>
    </row>
    <row r="233" spans="4:7" ht="12.75">
      <c r="D233" s="1"/>
      <c r="G233" s="29" t="s">
        <v>279</v>
      </c>
    </row>
    <row r="234" ht="12.75">
      <c r="D234" s="1"/>
    </row>
    <row r="235" spans="1:4" ht="12.75">
      <c r="A235" s="1" t="s">
        <v>242</v>
      </c>
      <c r="D235" s="1"/>
    </row>
    <row r="237" spans="1:12" ht="12.75">
      <c r="A237" s="2" t="s">
        <v>0</v>
      </c>
      <c r="C237" s="2" t="s">
        <v>1</v>
      </c>
      <c r="F237" s="2" t="s">
        <v>2</v>
      </c>
      <c r="H237" s="4" t="s">
        <v>12</v>
      </c>
      <c r="J237" s="6" t="s">
        <v>3</v>
      </c>
      <c r="L237" s="7" t="s">
        <v>4</v>
      </c>
    </row>
    <row r="238" spans="1:12" s="24" customFormat="1" ht="12.75">
      <c r="A238" s="24" t="s">
        <v>243</v>
      </c>
      <c r="C238" s="24" t="s">
        <v>248</v>
      </c>
      <c r="F238" s="24" t="s">
        <v>8</v>
      </c>
      <c r="H238" s="25">
        <v>0</v>
      </c>
      <c r="J238" s="26">
        <v>0</v>
      </c>
      <c r="L238" s="27" t="s">
        <v>13</v>
      </c>
    </row>
    <row r="239" spans="1:12" ht="12.75">
      <c r="A239" t="s">
        <v>243</v>
      </c>
      <c r="C239" t="s">
        <v>137</v>
      </c>
      <c r="F239" t="s">
        <v>8</v>
      </c>
      <c r="H239" s="3">
        <v>0</v>
      </c>
      <c r="J239" s="5">
        <v>0</v>
      </c>
      <c r="L239" s="8" t="s">
        <v>13</v>
      </c>
    </row>
    <row r="240" spans="1:12" ht="12.75">
      <c r="A240" s="24" t="s">
        <v>243</v>
      </c>
      <c r="C240" s="24" t="s">
        <v>265</v>
      </c>
      <c r="F240" s="24" t="s">
        <v>8</v>
      </c>
      <c r="H240" s="3">
        <v>0</v>
      </c>
      <c r="L240" s="22" t="s">
        <v>13</v>
      </c>
    </row>
    <row r="241" spans="1:12" ht="12.75">
      <c r="A241" t="s">
        <v>243</v>
      </c>
      <c r="C241" t="s">
        <v>103</v>
      </c>
      <c r="F241" t="s">
        <v>8</v>
      </c>
      <c r="H241" s="3">
        <v>75000</v>
      </c>
      <c r="J241" s="5">
        <v>10429.16</v>
      </c>
      <c r="L241" s="8">
        <f>ROUND(J241/H241,2)</f>
        <v>0.14</v>
      </c>
    </row>
    <row r="242" spans="1:12" ht="15">
      <c r="A242" t="s">
        <v>243</v>
      </c>
      <c r="C242" t="s">
        <v>104</v>
      </c>
      <c r="F242" t="s">
        <v>8</v>
      </c>
      <c r="H242" s="9">
        <v>15000</v>
      </c>
      <c r="J242" s="10">
        <v>6196.87</v>
      </c>
      <c r="L242" s="11">
        <f>ROUND(J242/H242,2)</f>
        <v>0.41</v>
      </c>
    </row>
    <row r="243" spans="1:12" ht="12.75">
      <c r="A243" s="1" t="s">
        <v>244</v>
      </c>
      <c r="H243" s="3">
        <f>SUM(H239:H242)</f>
        <v>90000</v>
      </c>
      <c r="J243" s="5">
        <f>SUM(J238:J242)</f>
        <v>16626.03</v>
      </c>
      <c r="L243" s="8">
        <f>ROUND(J243/H243,2)</f>
        <v>0.18</v>
      </c>
    </row>
    <row r="244" spans="4:7" ht="12.75">
      <c r="D244" s="1"/>
      <c r="G244" s="29" t="s">
        <v>272</v>
      </c>
    </row>
    <row r="245" ht="12.75">
      <c r="G245" s="29" t="s">
        <v>273</v>
      </c>
    </row>
    <row r="246" spans="4:7" ht="12.75">
      <c r="D246" s="1"/>
      <c r="G246" s="29" t="s">
        <v>279</v>
      </c>
    </row>
    <row r="247" ht="12.75">
      <c r="D247" s="1"/>
    </row>
    <row r="248" spans="1:4" ht="12.75">
      <c r="A248" s="1" t="s">
        <v>138</v>
      </c>
      <c r="D248" s="1"/>
    </row>
    <row r="250" spans="1:12" ht="12.75">
      <c r="A250" s="2" t="s">
        <v>0</v>
      </c>
      <c r="C250" s="2" t="s">
        <v>1</v>
      </c>
      <c r="F250" s="2" t="s">
        <v>2</v>
      </c>
      <c r="H250" s="4" t="s">
        <v>12</v>
      </c>
      <c r="J250" s="6" t="s">
        <v>3</v>
      </c>
      <c r="L250" s="7" t="s">
        <v>4</v>
      </c>
    </row>
    <row r="251" spans="1:12" ht="12.75">
      <c r="A251" t="s">
        <v>139</v>
      </c>
      <c r="C251" t="s">
        <v>140</v>
      </c>
      <c r="F251" t="s">
        <v>8</v>
      </c>
      <c r="H251" s="3">
        <v>450</v>
      </c>
      <c r="J251" s="5">
        <v>0</v>
      </c>
      <c r="L251" s="8">
        <f aca="true" t="shared" si="6" ref="L251:L261">ROUND(J251/H251,2)</f>
        <v>0</v>
      </c>
    </row>
    <row r="252" spans="1:12" ht="12.75">
      <c r="A252" t="s">
        <v>139</v>
      </c>
      <c r="C252" t="s">
        <v>141</v>
      </c>
      <c r="F252" t="s">
        <v>8</v>
      </c>
      <c r="H252" s="3">
        <v>110</v>
      </c>
      <c r="J252" s="5">
        <v>0</v>
      </c>
      <c r="L252" s="8">
        <f t="shared" si="6"/>
        <v>0</v>
      </c>
    </row>
    <row r="253" spans="1:12" ht="12.75">
      <c r="A253" t="s">
        <v>139</v>
      </c>
      <c r="C253" t="s">
        <v>51</v>
      </c>
      <c r="F253" t="s">
        <v>8</v>
      </c>
      <c r="H253" s="3">
        <v>3500</v>
      </c>
      <c r="J253" s="5">
        <v>0</v>
      </c>
      <c r="L253" s="8">
        <f t="shared" si="6"/>
        <v>0</v>
      </c>
    </row>
    <row r="254" spans="1:12" ht="12.75">
      <c r="A254" t="s">
        <v>139</v>
      </c>
      <c r="C254" t="s">
        <v>29</v>
      </c>
      <c r="F254" t="s">
        <v>8</v>
      </c>
      <c r="H254" s="3">
        <v>100</v>
      </c>
      <c r="J254" s="5">
        <v>0</v>
      </c>
      <c r="L254" s="8">
        <f t="shared" si="6"/>
        <v>0</v>
      </c>
    </row>
    <row r="255" spans="1:12" ht="12.75">
      <c r="A255" t="s">
        <v>139</v>
      </c>
      <c r="C255" t="s">
        <v>142</v>
      </c>
      <c r="F255" t="s">
        <v>8</v>
      </c>
      <c r="H255" s="3">
        <v>0</v>
      </c>
      <c r="J255" s="5">
        <v>0</v>
      </c>
      <c r="L255" s="8" t="s">
        <v>13</v>
      </c>
    </row>
    <row r="256" spans="1:12" ht="12.75">
      <c r="A256" t="s">
        <v>139</v>
      </c>
      <c r="C256" t="s">
        <v>143</v>
      </c>
      <c r="F256" t="s">
        <v>8</v>
      </c>
      <c r="H256" s="3">
        <v>1250</v>
      </c>
      <c r="J256" s="5">
        <v>0</v>
      </c>
      <c r="L256" s="8">
        <f t="shared" si="6"/>
        <v>0</v>
      </c>
    </row>
    <row r="257" spans="1:12" ht="12.75">
      <c r="A257" t="s">
        <v>139</v>
      </c>
      <c r="C257" t="s">
        <v>51</v>
      </c>
      <c r="F257" t="s">
        <v>10</v>
      </c>
      <c r="H257" s="3">
        <v>4000</v>
      </c>
      <c r="J257" s="5">
        <v>0</v>
      </c>
      <c r="L257" s="8">
        <f t="shared" si="6"/>
        <v>0</v>
      </c>
    </row>
    <row r="258" spans="1:12" ht="12.75">
      <c r="A258" t="s">
        <v>139</v>
      </c>
      <c r="C258" t="s">
        <v>51</v>
      </c>
      <c r="F258" t="s">
        <v>11</v>
      </c>
      <c r="H258" s="3">
        <v>7000</v>
      </c>
      <c r="J258" s="5">
        <v>0</v>
      </c>
      <c r="L258" s="8">
        <f t="shared" si="6"/>
        <v>0</v>
      </c>
    </row>
    <row r="259" spans="1:12" ht="12.75">
      <c r="A259" t="s">
        <v>139</v>
      </c>
      <c r="C259" t="s">
        <v>51</v>
      </c>
      <c r="F259" t="s">
        <v>145</v>
      </c>
      <c r="H259" s="3">
        <v>0</v>
      </c>
      <c r="J259" s="5">
        <v>0</v>
      </c>
      <c r="L259" s="8" t="s">
        <v>13</v>
      </c>
    </row>
    <row r="260" spans="1:12" ht="15">
      <c r="A260" t="s">
        <v>139</v>
      </c>
      <c r="C260" t="s">
        <v>144</v>
      </c>
      <c r="F260" t="s">
        <v>8</v>
      </c>
      <c r="H260" s="9">
        <v>0</v>
      </c>
      <c r="J260" s="10">
        <v>0</v>
      </c>
      <c r="L260" s="11" t="s">
        <v>13</v>
      </c>
    </row>
    <row r="261" spans="1:12" ht="12.75">
      <c r="A261" s="1" t="s">
        <v>146</v>
      </c>
      <c r="H261" s="3">
        <f>SUM(H251:H260)</f>
        <v>16410</v>
      </c>
      <c r="J261" s="5">
        <f>SUM(J251:J260)</f>
        <v>0</v>
      </c>
      <c r="L261" s="8">
        <f t="shared" si="6"/>
        <v>0</v>
      </c>
    </row>
    <row r="262" spans="4:7" ht="12.75">
      <c r="D262" s="1"/>
      <c r="G262" s="29" t="s">
        <v>272</v>
      </c>
    </row>
    <row r="263" ht="12.75">
      <c r="G263" s="29" t="s">
        <v>273</v>
      </c>
    </row>
    <row r="264" spans="4:7" ht="12.75">
      <c r="D264" s="1"/>
      <c r="G264" s="29" t="s">
        <v>279</v>
      </c>
    </row>
    <row r="265" ht="12.75">
      <c r="D265" s="1"/>
    </row>
    <row r="266" spans="1:4" ht="12.75">
      <c r="A266" s="1" t="s">
        <v>246</v>
      </c>
      <c r="D266" s="1"/>
    </row>
    <row r="268" spans="1:12" ht="12.75">
      <c r="A268" s="2" t="s">
        <v>0</v>
      </c>
      <c r="C268" s="2" t="s">
        <v>1</v>
      </c>
      <c r="F268" s="2" t="s">
        <v>2</v>
      </c>
      <c r="H268" s="4" t="s">
        <v>12</v>
      </c>
      <c r="J268" s="6" t="s">
        <v>3</v>
      </c>
      <c r="L268" s="7" t="s">
        <v>4</v>
      </c>
    </row>
    <row r="269" spans="1:12" ht="12.75">
      <c r="A269" s="24" t="s">
        <v>247</v>
      </c>
      <c r="B269" s="24"/>
      <c r="C269" s="24" t="s">
        <v>248</v>
      </c>
      <c r="D269" s="24"/>
      <c r="E269" s="24"/>
      <c r="F269" s="24" t="s">
        <v>8</v>
      </c>
      <c r="G269" s="24"/>
      <c r="H269" s="25">
        <v>20000</v>
      </c>
      <c r="I269" s="24"/>
      <c r="J269" s="26">
        <v>0</v>
      </c>
      <c r="K269" s="24"/>
      <c r="L269" s="27">
        <f>ROUND(J269/H269,2)</f>
        <v>0</v>
      </c>
    </row>
    <row r="270" spans="1:12" ht="12.75">
      <c r="A270" s="24" t="s">
        <v>247</v>
      </c>
      <c r="C270" t="s">
        <v>137</v>
      </c>
      <c r="F270" t="s">
        <v>8</v>
      </c>
      <c r="H270" s="3">
        <v>50000</v>
      </c>
      <c r="J270" s="5">
        <v>0</v>
      </c>
      <c r="L270" s="27">
        <f>ROUND(J270/H270,2)</f>
        <v>0</v>
      </c>
    </row>
    <row r="271" spans="1:12" ht="12.75">
      <c r="A271" s="24" t="s">
        <v>247</v>
      </c>
      <c r="C271" t="s">
        <v>259</v>
      </c>
      <c r="F271" t="s">
        <v>8</v>
      </c>
      <c r="H271" s="3">
        <v>240593</v>
      </c>
      <c r="J271" s="5">
        <v>70996.25</v>
      </c>
      <c r="L271" s="27">
        <f>ROUND(J271/H271,2)</f>
        <v>0.3</v>
      </c>
    </row>
    <row r="272" spans="1:12" ht="12.75">
      <c r="A272" s="24" t="s">
        <v>247</v>
      </c>
      <c r="C272" t="s">
        <v>103</v>
      </c>
      <c r="F272" t="s">
        <v>8</v>
      </c>
      <c r="H272" s="3">
        <v>0</v>
      </c>
      <c r="J272" s="5">
        <v>0</v>
      </c>
      <c r="L272" s="8" t="s">
        <v>13</v>
      </c>
    </row>
    <row r="273" spans="1:12" ht="15">
      <c r="A273" s="24" t="s">
        <v>247</v>
      </c>
      <c r="C273" t="s">
        <v>104</v>
      </c>
      <c r="F273" t="s">
        <v>8</v>
      </c>
      <c r="H273" s="9">
        <v>0</v>
      </c>
      <c r="J273" s="10">
        <v>0</v>
      </c>
      <c r="L273" s="11" t="s">
        <v>13</v>
      </c>
    </row>
    <row r="274" spans="1:12" ht="12.75">
      <c r="A274" s="1" t="s">
        <v>245</v>
      </c>
      <c r="H274" s="3">
        <f>SUM(H269:H273)</f>
        <v>310593</v>
      </c>
      <c r="J274" s="5">
        <f>SUM(J269:J273)</f>
        <v>70996.25</v>
      </c>
      <c r="L274" s="8">
        <f>ROUND(J274/H274,2)</f>
        <v>0.23</v>
      </c>
    </row>
    <row r="275" spans="4:7" ht="12.75">
      <c r="D275" s="1"/>
      <c r="G275" s="29" t="s">
        <v>272</v>
      </c>
    </row>
    <row r="276" ht="12.75">
      <c r="G276" s="29" t="s">
        <v>273</v>
      </c>
    </row>
    <row r="277" spans="4:7" ht="12.75">
      <c r="D277" s="1"/>
      <c r="G277" s="29" t="s">
        <v>279</v>
      </c>
    </row>
    <row r="278" ht="12.75">
      <c r="D278" s="1"/>
    </row>
    <row r="279" spans="1:4" ht="12.75">
      <c r="A279" s="1" t="s">
        <v>249</v>
      </c>
      <c r="D279" s="1"/>
    </row>
    <row r="281" spans="1:12" ht="12.75">
      <c r="A281" s="2" t="s">
        <v>0</v>
      </c>
      <c r="C281" s="2" t="s">
        <v>1</v>
      </c>
      <c r="F281" s="2" t="s">
        <v>2</v>
      </c>
      <c r="H281" s="4" t="s">
        <v>12</v>
      </c>
      <c r="J281" s="6" t="s">
        <v>3</v>
      </c>
      <c r="L281" s="7" t="s">
        <v>4</v>
      </c>
    </row>
    <row r="282" spans="1:12" ht="12.75">
      <c r="A282" s="24" t="s">
        <v>250</v>
      </c>
      <c r="B282" s="24"/>
      <c r="C282" s="24" t="s">
        <v>258</v>
      </c>
      <c r="D282" s="24"/>
      <c r="E282" s="24"/>
      <c r="F282" s="24" t="s">
        <v>8</v>
      </c>
      <c r="G282" s="24"/>
      <c r="H282" s="25">
        <v>0</v>
      </c>
      <c r="I282" s="24"/>
      <c r="J282" s="26">
        <v>0</v>
      </c>
      <c r="K282" s="24"/>
      <c r="L282" s="22" t="s">
        <v>13</v>
      </c>
    </row>
    <row r="283" spans="1:12" ht="12.75">
      <c r="A283" s="24" t="s">
        <v>250</v>
      </c>
      <c r="B283" s="24"/>
      <c r="C283" s="24" t="s">
        <v>103</v>
      </c>
      <c r="D283" s="24"/>
      <c r="E283" s="24"/>
      <c r="F283" s="24" t="s">
        <v>8</v>
      </c>
      <c r="G283" s="24"/>
      <c r="H283" s="25">
        <v>100000</v>
      </c>
      <c r="I283" s="24"/>
      <c r="J283" s="26">
        <v>0</v>
      </c>
      <c r="K283" s="24"/>
      <c r="L283" s="22">
        <f>ROUND(J283/H283,2)</f>
        <v>0</v>
      </c>
    </row>
    <row r="284" spans="1:12" ht="12.75">
      <c r="A284" s="24" t="s">
        <v>250</v>
      </c>
      <c r="B284" s="24"/>
      <c r="C284" s="24" t="s">
        <v>104</v>
      </c>
      <c r="D284" s="24"/>
      <c r="E284" s="24"/>
      <c r="F284" s="24" t="s">
        <v>8</v>
      </c>
      <c r="G284" s="24"/>
      <c r="H284" s="25">
        <v>141993</v>
      </c>
      <c r="I284" s="24"/>
      <c r="J284" s="26">
        <v>70996.25</v>
      </c>
      <c r="K284" s="24"/>
      <c r="L284" s="22">
        <f>ROUND(J284/H284,2)</f>
        <v>0.5</v>
      </c>
    </row>
    <row r="285" spans="1:12" ht="15">
      <c r="A285" t="s">
        <v>250</v>
      </c>
      <c r="C285" t="s">
        <v>137</v>
      </c>
      <c r="F285" t="s">
        <v>8</v>
      </c>
      <c r="H285" s="9">
        <v>0</v>
      </c>
      <c r="J285" s="10">
        <v>0</v>
      </c>
      <c r="L285" s="23" t="s">
        <v>13</v>
      </c>
    </row>
    <row r="286" spans="1:12" ht="12.75">
      <c r="A286" s="1" t="s">
        <v>251</v>
      </c>
      <c r="H286" s="3">
        <f>SUM(H282:H285)</f>
        <v>241993</v>
      </c>
      <c r="J286" s="5">
        <f>SUM(J282:J285)</f>
        <v>70996.25</v>
      </c>
      <c r="L286" s="22">
        <f>ROUND(J286/H286,2)</f>
        <v>0.29</v>
      </c>
    </row>
    <row r="287" spans="4:7" ht="12.75">
      <c r="D287" s="1"/>
      <c r="G287" s="29" t="s">
        <v>272</v>
      </c>
    </row>
    <row r="288" ht="12.75">
      <c r="G288" s="29" t="s">
        <v>273</v>
      </c>
    </row>
    <row r="289" spans="4:7" ht="12.75">
      <c r="D289" s="1"/>
      <c r="G289" s="29" t="s">
        <v>279</v>
      </c>
    </row>
    <row r="290" ht="12.75">
      <c r="D290" s="1"/>
    </row>
    <row r="291" spans="1:4" ht="12.75">
      <c r="A291" s="1" t="s">
        <v>280</v>
      </c>
      <c r="D291" s="1"/>
    </row>
    <row r="292" spans="1:4" ht="12.75">
      <c r="A292" s="1" t="s">
        <v>108</v>
      </c>
      <c r="D292" s="1"/>
    </row>
    <row r="294" spans="1:12" ht="12.75">
      <c r="A294" s="2" t="s">
        <v>0</v>
      </c>
      <c r="C294" s="2" t="s">
        <v>1</v>
      </c>
      <c r="F294" s="2" t="s">
        <v>2</v>
      </c>
      <c r="H294" s="4" t="s">
        <v>12</v>
      </c>
      <c r="J294" s="6" t="s">
        <v>3</v>
      </c>
      <c r="L294" s="7" t="s">
        <v>4</v>
      </c>
    </row>
    <row r="295" spans="1:12" ht="12.75">
      <c r="A295" t="s">
        <v>6</v>
      </c>
      <c r="C295" t="s">
        <v>16</v>
      </c>
      <c r="F295" t="s">
        <v>8</v>
      </c>
      <c r="H295" s="3">
        <v>8850</v>
      </c>
      <c r="J295" s="5">
        <v>0</v>
      </c>
      <c r="L295" s="8">
        <f>ROUND(J295/H295,2)</f>
        <v>0</v>
      </c>
    </row>
    <row r="296" spans="1:12" ht="12.75">
      <c r="A296" t="s">
        <v>6</v>
      </c>
      <c r="C296" t="s">
        <v>24</v>
      </c>
      <c r="F296" t="s">
        <v>8</v>
      </c>
      <c r="H296" s="3">
        <v>0</v>
      </c>
      <c r="J296" s="5">
        <v>0</v>
      </c>
      <c r="L296" s="22" t="s">
        <v>13</v>
      </c>
    </row>
    <row r="297" spans="1:12" ht="12.75">
      <c r="A297" t="s">
        <v>6</v>
      </c>
      <c r="C297" t="s">
        <v>25</v>
      </c>
      <c r="F297" t="s">
        <v>10</v>
      </c>
      <c r="H297" s="3">
        <v>0</v>
      </c>
      <c r="J297" s="5">
        <v>0</v>
      </c>
      <c r="L297" s="13" t="s">
        <v>13</v>
      </c>
    </row>
    <row r="298" spans="1:12" ht="12.75">
      <c r="A298" t="s">
        <v>6</v>
      </c>
      <c r="C298" t="s">
        <v>39</v>
      </c>
      <c r="F298" t="s">
        <v>8</v>
      </c>
      <c r="H298" s="3">
        <v>3500</v>
      </c>
      <c r="J298" s="5">
        <v>0</v>
      </c>
      <c r="L298" s="8">
        <v>0</v>
      </c>
    </row>
    <row r="299" spans="1:12" ht="12.75">
      <c r="A299" t="s">
        <v>6</v>
      </c>
      <c r="C299" t="s">
        <v>281</v>
      </c>
      <c r="F299" t="s">
        <v>8</v>
      </c>
      <c r="H299" s="3">
        <v>0</v>
      </c>
      <c r="J299" s="5">
        <v>0</v>
      </c>
      <c r="L299" s="13" t="s">
        <v>13</v>
      </c>
    </row>
    <row r="300" spans="1:12" ht="15">
      <c r="A300" t="s">
        <v>6</v>
      </c>
      <c r="C300" t="s">
        <v>42</v>
      </c>
      <c r="F300" t="s">
        <v>8</v>
      </c>
      <c r="H300" s="9">
        <v>0</v>
      </c>
      <c r="J300" s="10">
        <v>0</v>
      </c>
      <c r="L300" s="11" t="s">
        <v>13</v>
      </c>
    </row>
    <row r="301" spans="1:12" ht="12.75">
      <c r="A301" t="s">
        <v>44</v>
      </c>
      <c r="H301" s="3">
        <f>SUM(H295:H300)</f>
        <v>12350</v>
      </c>
      <c r="J301" s="5">
        <f>SUM(J295:J300)</f>
        <v>0</v>
      </c>
      <c r="L301" s="8">
        <f>ROUND(J301/H301,2)</f>
        <v>0</v>
      </c>
    </row>
    <row r="303" ht="12.75">
      <c r="A303" s="1" t="s">
        <v>45</v>
      </c>
    </row>
    <row r="304" ht="12.75">
      <c r="A304" s="1"/>
    </row>
    <row r="305" spans="1:12" ht="12.75">
      <c r="A305" t="s">
        <v>46</v>
      </c>
      <c r="C305" t="s">
        <v>49</v>
      </c>
      <c r="F305" t="s">
        <v>8</v>
      </c>
      <c r="H305" s="3">
        <v>25375</v>
      </c>
      <c r="J305" s="5">
        <v>22594.8</v>
      </c>
      <c r="L305" s="8">
        <f>ROUND(J305/H305,2)</f>
        <v>0.89</v>
      </c>
    </row>
    <row r="306" spans="1:12" ht="15">
      <c r="A306" t="s">
        <v>46</v>
      </c>
      <c r="C306" t="s">
        <v>53</v>
      </c>
      <c r="F306" t="s">
        <v>8</v>
      </c>
      <c r="H306" s="9">
        <v>0</v>
      </c>
      <c r="J306" s="10">
        <v>0</v>
      </c>
      <c r="L306" s="11" t="s">
        <v>13</v>
      </c>
    </row>
    <row r="307" spans="1:12" ht="12.75">
      <c r="A307" t="s">
        <v>54</v>
      </c>
      <c r="H307" s="3">
        <f>SUM(H305:H306)</f>
        <v>25375</v>
      </c>
      <c r="J307" s="5">
        <f>SUM(I305:J306)</f>
        <v>22594.8</v>
      </c>
      <c r="L307" s="8">
        <f>ROUND(J307/H307,2)</f>
        <v>0.89</v>
      </c>
    </row>
    <row r="309" ht="12.75">
      <c r="A309" s="1" t="s">
        <v>55</v>
      </c>
    </row>
    <row r="311" spans="1:12" ht="15">
      <c r="A311" t="s">
        <v>56</v>
      </c>
      <c r="C311" t="s">
        <v>60</v>
      </c>
      <c r="F311" t="s">
        <v>8</v>
      </c>
      <c r="H311" s="9">
        <v>3700</v>
      </c>
      <c r="J311" s="10">
        <v>0</v>
      </c>
      <c r="L311" s="11">
        <f>ROUND(J311/H311,2)</f>
        <v>0</v>
      </c>
    </row>
    <row r="312" spans="1:12" ht="12.75">
      <c r="A312" t="s">
        <v>72</v>
      </c>
      <c r="H312" s="3">
        <f>SUM(H311:H311)</f>
        <v>3700</v>
      </c>
      <c r="J312" s="5">
        <f>SUM(J311:J311)</f>
        <v>0</v>
      </c>
      <c r="L312" s="8">
        <f>ROUND(J312/H312,2)</f>
        <v>0</v>
      </c>
    </row>
    <row r="314" ht="12.75">
      <c r="A314" s="1" t="s">
        <v>73</v>
      </c>
    </row>
    <row r="315" spans="1:12" ht="12.75">
      <c r="A315" t="s">
        <v>74</v>
      </c>
      <c r="C315" t="s">
        <v>80</v>
      </c>
      <c r="F315" t="s">
        <v>8</v>
      </c>
      <c r="H315" s="3">
        <v>265295</v>
      </c>
      <c r="J315" s="5">
        <v>0</v>
      </c>
      <c r="L315" s="8">
        <f>ROUND(J315/H315,2)</f>
        <v>0</v>
      </c>
    </row>
    <row r="316" spans="1:12" ht="12.75">
      <c r="A316" t="s">
        <v>74</v>
      </c>
      <c r="C316" t="s">
        <v>282</v>
      </c>
      <c r="F316" t="s">
        <v>11</v>
      </c>
      <c r="H316" s="3">
        <v>0</v>
      </c>
      <c r="J316" s="5">
        <v>0</v>
      </c>
      <c r="L316" s="8" t="s">
        <v>13</v>
      </c>
    </row>
    <row r="317" spans="1:12" ht="12.75">
      <c r="A317" t="s">
        <v>74</v>
      </c>
      <c r="C317" t="s">
        <v>149</v>
      </c>
      <c r="F317" t="s">
        <v>8</v>
      </c>
      <c r="H317" s="3">
        <v>0</v>
      </c>
      <c r="J317" s="5">
        <v>0</v>
      </c>
      <c r="L317" s="8" t="s">
        <v>13</v>
      </c>
    </row>
    <row r="318" spans="1:12" ht="12.75">
      <c r="A318" t="s">
        <v>74</v>
      </c>
      <c r="C318" t="s">
        <v>81</v>
      </c>
      <c r="F318" t="s">
        <v>8</v>
      </c>
      <c r="H318" s="3">
        <v>0</v>
      </c>
      <c r="J318" s="5">
        <v>0</v>
      </c>
      <c r="L318" s="22" t="s">
        <v>13</v>
      </c>
    </row>
    <row r="319" spans="1:12" ht="15">
      <c r="A319" t="s">
        <v>74</v>
      </c>
      <c r="C319" t="s">
        <v>281</v>
      </c>
      <c r="F319" t="s">
        <v>8</v>
      </c>
      <c r="H319" s="9">
        <v>0</v>
      </c>
      <c r="J319" s="10">
        <v>0</v>
      </c>
      <c r="L319" s="11" t="s">
        <v>13</v>
      </c>
    </row>
    <row r="320" spans="1:12" ht="12.75">
      <c r="A320" t="s">
        <v>82</v>
      </c>
      <c r="H320" s="3">
        <f>SUM(H315:H319)</f>
        <v>265295</v>
      </c>
      <c r="J320" s="5">
        <f>SUM(J315:J319)</f>
        <v>0</v>
      </c>
      <c r="L320" s="8">
        <f>ROUND(J320/H320,2)</f>
        <v>0</v>
      </c>
    </row>
    <row r="322" ht="12.75">
      <c r="A322" s="1" t="s">
        <v>83</v>
      </c>
    </row>
    <row r="323" spans="1:12" ht="12.75">
      <c r="A323" t="s">
        <v>84</v>
      </c>
      <c r="C323" t="s">
        <v>85</v>
      </c>
      <c r="F323" t="s">
        <v>8</v>
      </c>
      <c r="H323" s="3">
        <v>350</v>
      </c>
      <c r="J323" s="5">
        <v>0</v>
      </c>
      <c r="L323" s="8">
        <f>ROUND(J323/H323,2)</f>
        <v>0</v>
      </c>
    </row>
    <row r="324" spans="1:12" ht="15">
      <c r="A324" t="s">
        <v>84</v>
      </c>
      <c r="C324" t="s">
        <v>86</v>
      </c>
      <c r="F324" t="s">
        <v>8</v>
      </c>
      <c r="H324" s="9">
        <v>49300</v>
      </c>
      <c r="J324" s="10">
        <v>0</v>
      </c>
      <c r="L324" s="11">
        <f>ROUND(J324/H324,2)</f>
        <v>0</v>
      </c>
    </row>
    <row r="325" spans="1:12" ht="12.75">
      <c r="A325" t="s">
        <v>87</v>
      </c>
      <c r="H325" s="3">
        <f>SUM(H323:H324)</f>
        <v>49650</v>
      </c>
      <c r="J325" s="5">
        <f>SUM(J323:J324)</f>
        <v>0</v>
      </c>
      <c r="L325" s="8">
        <f>ROUND(J325/H325,2)</f>
        <v>0</v>
      </c>
    </row>
    <row r="327" ht="12.75">
      <c r="A327" s="1" t="s">
        <v>88</v>
      </c>
    </row>
    <row r="328" spans="1:12" ht="12.75">
      <c r="A328" t="s">
        <v>89</v>
      </c>
      <c r="C328" t="s">
        <v>90</v>
      </c>
      <c r="F328" t="s">
        <v>8</v>
      </c>
      <c r="H328" s="3">
        <v>6300</v>
      </c>
      <c r="J328" s="5">
        <v>0</v>
      </c>
      <c r="L328" s="8">
        <f>ROUND(J328/H328,2)</f>
        <v>0</v>
      </c>
    </row>
    <row r="329" spans="1:12" ht="12.75">
      <c r="A329" t="s">
        <v>89</v>
      </c>
      <c r="C329" t="s">
        <v>91</v>
      </c>
      <c r="F329" t="s">
        <v>8</v>
      </c>
      <c r="H329" s="3">
        <v>100000</v>
      </c>
      <c r="J329" s="5">
        <v>236.1</v>
      </c>
      <c r="L329" s="8">
        <f>ROUND(J329/H329,2)</f>
        <v>0</v>
      </c>
    </row>
    <row r="330" spans="1:12" ht="12.75">
      <c r="A330" t="s">
        <v>89</v>
      </c>
      <c r="C330" t="s">
        <v>92</v>
      </c>
      <c r="F330" t="s">
        <v>8</v>
      </c>
      <c r="H330" s="3">
        <v>0</v>
      </c>
      <c r="J330" s="5">
        <v>0</v>
      </c>
      <c r="L330" s="27" t="s">
        <v>13</v>
      </c>
    </row>
    <row r="331" spans="1:12" ht="12.75">
      <c r="A331" t="s">
        <v>89</v>
      </c>
      <c r="C331" t="s">
        <v>93</v>
      </c>
      <c r="F331" t="s">
        <v>8</v>
      </c>
      <c r="H331" s="3">
        <v>0</v>
      </c>
      <c r="J331" s="5">
        <v>0</v>
      </c>
      <c r="L331" s="27" t="s">
        <v>13</v>
      </c>
    </row>
    <row r="332" spans="1:12" ht="15">
      <c r="A332" t="s">
        <v>89</v>
      </c>
      <c r="C332" t="s">
        <v>94</v>
      </c>
      <c r="F332" t="s">
        <v>8</v>
      </c>
      <c r="H332" s="9">
        <v>0</v>
      </c>
      <c r="J332" s="10">
        <v>0</v>
      </c>
      <c r="L332" s="11" t="s">
        <v>13</v>
      </c>
    </row>
    <row r="333" spans="1:12" ht="12.75">
      <c r="A333" t="s">
        <v>95</v>
      </c>
      <c r="H333" s="3">
        <f>SUM(H328:H332)</f>
        <v>106300</v>
      </c>
      <c r="J333" s="5">
        <f>SUM(J328:J332)</f>
        <v>236.1</v>
      </c>
      <c r="L333" s="8">
        <f>ROUND(J333/H333,2)</f>
        <v>0</v>
      </c>
    </row>
    <row r="335" spans="1:12" ht="12.75">
      <c r="A335" s="1" t="s">
        <v>283</v>
      </c>
      <c r="H335" s="3">
        <f>H301+H307+H312+H320+H325+H333</f>
        <v>462670</v>
      </c>
      <c r="I335" s="3"/>
      <c r="J335" s="32">
        <f>J301+J307+J312+J320+J325+J333</f>
        <v>22830.899999999998</v>
      </c>
      <c r="K335" s="8"/>
      <c r="L335" s="8">
        <f>ROUND(J335/H335,2)</f>
        <v>0.05</v>
      </c>
    </row>
  </sheetData>
  <sheetProtection/>
  <printOptions/>
  <pageMargins left="0.25" right="0.25" top="0.25" bottom="0.25" header="0.25" footer="0.25"/>
  <pageSetup horizontalDpi="300" verticalDpi="300" orientation="portrait" r:id="rId1"/>
  <rowBreaks count="8" manualBreakCount="8">
    <brk id="116" max="255" man="1"/>
    <brk id="160" max="255" man="1"/>
    <brk id="199" max="255" man="1"/>
    <brk id="230" max="255" man="1"/>
    <brk id="243" max="255" man="1"/>
    <brk id="261" max="11" man="1"/>
    <brk id="274" max="11" man="1"/>
    <brk id="2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12"/>
  <sheetViews>
    <sheetView zoomScalePageLayoutView="0" workbookViewId="0" topLeftCell="A196">
      <selection activeCell="F211" sqref="F211"/>
    </sheetView>
  </sheetViews>
  <sheetFormatPr defaultColWidth="9.140625" defaultRowHeight="12.75"/>
  <cols>
    <col min="3" max="3" width="20.421875" style="0" customWidth="1"/>
    <col min="4" max="4" width="15.8515625" style="17" customWidth="1"/>
    <col min="5" max="5" width="5.421875" style="0" customWidth="1"/>
    <col min="6" max="6" width="14.57421875" style="15" customWidth="1"/>
    <col min="7" max="7" width="6.7109375" style="0" customWidth="1"/>
    <col min="8" max="8" width="11.28125" style="16" customWidth="1"/>
  </cols>
  <sheetData>
    <row r="1" spans="4:5" ht="12.75">
      <c r="D1" s="14"/>
      <c r="E1" s="30" t="s">
        <v>272</v>
      </c>
    </row>
    <row r="2" spans="4:5" ht="12.75">
      <c r="D2" s="14"/>
      <c r="E2" s="30" t="s">
        <v>273</v>
      </c>
    </row>
    <row r="3" spans="4:5" ht="12.75">
      <c r="D3" s="14"/>
      <c r="E3" s="30" t="s">
        <v>279</v>
      </c>
    </row>
    <row r="5" ht="12.75">
      <c r="A5" s="1" t="s">
        <v>5</v>
      </c>
    </row>
    <row r="7" spans="1:8" ht="12.75">
      <c r="A7" s="2" t="s">
        <v>1</v>
      </c>
      <c r="D7" s="4" t="s">
        <v>12</v>
      </c>
      <c r="F7" s="6" t="s">
        <v>156</v>
      </c>
      <c r="H7" s="7" t="s">
        <v>157</v>
      </c>
    </row>
    <row r="8" spans="1:8" ht="12.75">
      <c r="A8" t="s">
        <v>158</v>
      </c>
      <c r="D8" s="17">
        <v>7483</v>
      </c>
      <c r="F8" s="15">
        <v>7482.76</v>
      </c>
      <c r="H8" s="16">
        <f>ROUND(F8/D8,2)</f>
        <v>1</v>
      </c>
    </row>
    <row r="9" spans="1:8" ht="12.75">
      <c r="A9" t="s">
        <v>263</v>
      </c>
      <c r="D9" s="17">
        <v>11623</v>
      </c>
      <c r="F9" s="15">
        <v>11623</v>
      </c>
      <c r="H9" s="16">
        <f>ROUND(F9/D9,2)</f>
        <v>1</v>
      </c>
    </row>
    <row r="10" spans="1:8" ht="12.75">
      <c r="A10" t="s">
        <v>264</v>
      </c>
      <c r="D10" s="17">
        <v>434</v>
      </c>
      <c r="F10" s="15">
        <v>434</v>
      </c>
      <c r="H10" s="16">
        <f>ROUND(F10/D10,2)</f>
        <v>1</v>
      </c>
    </row>
    <row r="11" spans="1:8" ht="12.75">
      <c r="A11" t="s">
        <v>159</v>
      </c>
      <c r="D11" s="17">
        <v>20000</v>
      </c>
      <c r="F11" s="15">
        <v>6124.86</v>
      </c>
      <c r="H11" s="16">
        <f aca="true" t="shared" si="0" ref="H11:H43">ROUND(F11/D11,2)</f>
        <v>0.31</v>
      </c>
    </row>
    <row r="12" spans="1:8" ht="12.75">
      <c r="A12" t="s">
        <v>160</v>
      </c>
      <c r="D12" s="17">
        <v>3020</v>
      </c>
      <c r="F12" s="15">
        <v>2145.82</v>
      </c>
      <c r="H12" s="16">
        <f t="shared" si="0"/>
        <v>0.71</v>
      </c>
    </row>
    <row r="13" spans="1:8" ht="12.75">
      <c r="A13" t="s">
        <v>161</v>
      </c>
      <c r="D13" s="17">
        <v>0</v>
      </c>
      <c r="F13" s="15">
        <v>0</v>
      </c>
      <c r="H13" s="18" t="s">
        <v>13</v>
      </c>
    </row>
    <row r="14" spans="1:8" ht="12.75">
      <c r="A14" t="s">
        <v>162</v>
      </c>
      <c r="D14" s="17">
        <v>2500</v>
      </c>
      <c r="F14" s="15">
        <v>932.03</v>
      </c>
      <c r="H14" s="16">
        <f t="shared" si="0"/>
        <v>0.37</v>
      </c>
    </row>
    <row r="15" spans="1:8" ht="12.75">
      <c r="A15" t="s">
        <v>163</v>
      </c>
      <c r="D15" s="17">
        <v>1500</v>
      </c>
      <c r="F15" s="15">
        <v>0</v>
      </c>
      <c r="H15" s="16">
        <f t="shared" si="0"/>
        <v>0</v>
      </c>
    </row>
    <row r="16" spans="1:8" ht="12.75">
      <c r="A16" t="s">
        <v>164</v>
      </c>
      <c r="D16" s="17">
        <v>392601</v>
      </c>
      <c r="F16" s="15">
        <v>0</v>
      </c>
      <c r="H16" s="16">
        <f t="shared" si="0"/>
        <v>0</v>
      </c>
    </row>
    <row r="17" spans="1:8" ht="12.75">
      <c r="A17" t="s">
        <v>165</v>
      </c>
      <c r="D17" s="17">
        <v>3500</v>
      </c>
      <c r="F17" s="15">
        <v>0</v>
      </c>
      <c r="H17" s="16">
        <f t="shared" si="0"/>
        <v>0</v>
      </c>
    </row>
    <row r="18" spans="1:8" ht="12.75">
      <c r="A18" t="s">
        <v>166</v>
      </c>
      <c r="D18" s="17">
        <v>51677</v>
      </c>
      <c r="F18" s="15">
        <v>12911.64</v>
      </c>
      <c r="H18" s="16">
        <f t="shared" si="0"/>
        <v>0.25</v>
      </c>
    </row>
    <row r="19" spans="1:8" ht="12.75">
      <c r="A19" t="s">
        <v>167</v>
      </c>
      <c r="D19" s="17">
        <v>8300</v>
      </c>
      <c r="F19" s="15">
        <v>0</v>
      </c>
      <c r="H19" s="16">
        <f t="shared" si="0"/>
        <v>0</v>
      </c>
    </row>
    <row r="20" spans="1:8" ht="12.75">
      <c r="A20" t="s">
        <v>168</v>
      </c>
      <c r="D20" s="17">
        <v>508</v>
      </c>
      <c r="F20" s="15">
        <v>0</v>
      </c>
      <c r="H20" s="16">
        <f t="shared" si="0"/>
        <v>0</v>
      </c>
    </row>
    <row r="21" spans="1:8" ht="12.75">
      <c r="A21" t="s">
        <v>169</v>
      </c>
      <c r="D21" s="17">
        <v>1400</v>
      </c>
      <c r="F21" s="15">
        <v>0</v>
      </c>
      <c r="H21" s="16">
        <f t="shared" si="0"/>
        <v>0</v>
      </c>
    </row>
    <row r="22" spans="1:8" ht="12.75">
      <c r="A22" t="s">
        <v>170</v>
      </c>
      <c r="D22" s="17">
        <v>100</v>
      </c>
      <c r="F22" s="15">
        <v>33</v>
      </c>
      <c r="H22" s="16">
        <f t="shared" si="0"/>
        <v>0.33</v>
      </c>
    </row>
    <row r="23" spans="1:8" ht="12.75">
      <c r="A23" t="s">
        <v>171</v>
      </c>
      <c r="D23" s="17">
        <v>20</v>
      </c>
      <c r="F23" s="15">
        <v>0</v>
      </c>
      <c r="H23" s="16">
        <f t="shared" si="0"/>
        <v>0</v>
      </c>
    </row>
    <row r="24" spans="1:8" ht="12.75">
      <c r="A24" t="s">
        <v>172</v>
      </c>
      <c r="D24" s="17">
        <v>100</v>
      </c>
      <c r="F24" s="15">
        <v>0</v>
      </c>
      <c r="H24" s="16">
        <f t="shared" si="0"/>
        <v>0</v>
      </c>
    </row>
    <row r="25" spans="1:8" ht="12.75">
      <c r="A25" t="s">
        <v>173</v>
      </c>
      <c r="D25" s="17">
        <v>25</v>
      </c>
      <c r="F25" s="15">
        <v>0</v>
      </c>
      <c r="H25" s="16">
        <f t="shared" si="0"/>
        <v>0</v>
      </c>
    </row>
    <row r="26" spans="1:8" ht="12.75">
      <c r="A26" t="s">
        <v>174</v>
      </c>
      <c r="D26" s="17">
        <v>9000</v>
      </c>
      <c r="F26" s="15">
        <v>2398.53</v>
      </c>
      <c r="H26" s="16">
        <f t="shared" si="0"/>
        <v>0.27</v>
      </c>
    </row>
    <row r="27" spans="1:8" ht="12.75">
      <c r="A27" t="s">
        <v>175</v>
      </c>
      <c r="D27" s="17">
        <v>0</v>
      </c>
      <c r="F27" s="15">
        <v>0</v>
      </c>
      <c r="H27" s="18" t="s">
        <v>13</v>
      </c>
    </row>
    <row r="28" spans="1:8" ht="12.75">
      <c r="A28" t="s">
        <v>176</v>
      </c>
      <c r="D28" s="17">
        <v>0</v>
      </c>
      <c r="F28" s="15">
        <v>0</v>
      </c>
      <c r="H28" s="18" t="s">
        <v>13</v>
      </c>
    </row>
    <row r="29" spans="1:8" ht="12.75">
      <c r="A29" t="s">
        <v>177</v>
      </c>
      <c r="D29" s="17">
        <v>600</v>
      </c>
      <c r="F29" s="15">
        <v>576.21</v>
      </c>
      <c r="H29" s="16">
        <f t="shared" si="0"/>
        <v>0.96</v>
      </c>
    </row>
    <row r="30" spans="1:8" ht="12.75">
      <c r="A30" t="s">
        <v>178</v>
      </c>
      <c r="D30" s="17">
        <v>4000</v>
      </c>
      <c r="F30" s="15">
        <v>160</v>
      </c>
      <c r="H30" s="16">
        <f t="shared" si="0"/>
        <v>0.04</v>
      </c>
    </row>
    <row r="31" spans="1:8" ht="12.75">
      <c r="A31" t="s">
        <v>179</v>
      </c>
      <c r="D31" s="17">
        <v>0</v>
      </c>
      <c r="F31" s="15">
        <v>235</v>
      </c>
      <c r="H31" s="18" t="s">
        <v>13</v>
      </c>
    </row>
    <row r="32" spans="1:8" ht="12.75">
      <c r="A32" t="s">
        <v>180</v>
      </c>
      <c r="D32" s="17">
        <v>3000</v>
      </c>
      <c r="F32" s="15">
        <v>1225</v>
      </c>
      <c r="H32" s="16">
        <f t="shared" si="0"/>
        <v>0.41</v>
      </c>
    </row>
    <row r="33" spans="1:8" ht="12.75">
      <c r="A33" t="s">
        <v>181</v>
      </c>
      <c r="D33" s="17">
        <v>2500</v>
      </c>
      <c r="F33" s="15">
        <v>0</v>
      </c>
      <c r="H33" s="16">
        <f t="shared" si="0"/>
        <v>0</v>
      </c>
    </row>
    <row r="34" spans="1:8" ht="12.75">
      <c r="A34" t="s">
        <v>182</v>
      </c>
      <c r="D34" s="17">
        <v>200</v>
      </c>
      <c r="F34" s="15">
        <v>0</v>
      </c>
      <c r="H34" s="16">
        <f t="shared" si="0"/>
        <v>0</v>
      </c>
    </row>
    <row r="35" spans="1:8" ht="12.75">
      <c r="A35" t="s">
        <v>238</v>
      </c>
      <c r="D35" s="17">
        <v>1500</v>
      </c>
      <c r="F35" s="15">
        <v>264.89</v>
      </c>
      <c r="H35" s="16">
        <f t="shared" si="0"/>
        <v>0.18</v>
      </c>
    </row>
    <row r="36" spans="1:8" ht="12.75">
      <c r="A36" s="24" t="s">
        <v>274</v>
      </c>
      <c r="D36" s="17">
        <v>45000</v>
      </c>
      <c r="F36" s="15">
        <v>39838.95</v>
      </c>
      <c r="H36" s="16">
        <f t="shared" si="0"/>
        <v>0.89</v>
      </c>
    </row>
    <row r="37" spans="1:8" ht="12.75">
      <c r="A37" t="s">
        <v>183</v>
      </c>
      <c r="D37" s="17">
        <v>0</v>
      </c>
      <c r="F37" s="15">
        <v>0</v>
      </c>
      <c r="H37" s="27" t="s">
        <v>13</v>
      </c>
    </row>
    <row r="38" spans="1:8" ht="12.75">
      <c r="A38" t="s">
        <v>184</v>
      </c>
      <c r="D38" s="17">
        <v>1200</v>
      </c>
      <c r="F38" s="15">
        <v>300</v>
      </c>
      <c r="H38" s="16">
        <f t="shared" si="0"/>
        <v>0.25</v>
      </c>
    </row>
    <row r="39" spans="1:8" ht="12.75">
      <c r="A39" t="s">
        <v>185</v>
      </c>
      <c r="D39" s="17">
        <v>2500</v>
      </c>
      <c r="F39" s="15">
        <v>1130</v>
      </c>
      <c r="H39" s="16">
        <f t="shared" si="0"/>
        <v>0.45</v>
      </c>
    </row>
    <row r="40" spans="1:8" ht="12.75">
      <c r="A40" t="s">
        <v>186</v>
      </c>
      <c r="D40" s="17">
        <v>32960</v>
      </c>
      <c r="F40" s="15">
        <v>32960</v>
      </c>
      <c r="H40" s="16">
        <f t="shared" si="0"/>
        <v>1</v>
      </c>
    </row>
    <row r="41" spans="1:8" ht="12.75">
      <c r="A41" t="s">
        <v>187</v>
      </c>
      <c r="D41" s="17">
        <v>0</v>
      </c>
      <c r="F41" s="15">
        <v>0</v>
      </c>
      <c r="H41" s="18" t="s">
        <v>13</v>
      </c>
    </row>
    <row r="42" spans="1:8" ht="12.75">
      <c r="A42" t="s">
        <v>188</v>
      </c>
      <c r="D42" s="17">
        <v>2500</v>
      </c>
      <c r="F42" s="15">
        <v>250.85</v>
      </c>
      <c r="H42" s="16">
        <f t="shared" si="0"/>
        <v>0.1</v>
      </c>
    </row>
    <row r="43" spans="1:8" ht="12.75">
      <c r="A43" t="s">
        <v>189</v>
      </c>
      <c r="D43" s="17">
        <v>1000</v>
      </c>
      <c r="F43" s="15">
        <v>962.73</v>
      </c>
      <c r="H43" s="16">
        <f t="shared" si="0"/>
        <v>0.96</v>
      </c>
    </row>
    <row r="44" spans="1:8" ht="12.75">
      <c r="A44" t="s">
        <v>190</v>
      </c>
      <c r="D44" s="17">
        <v>0</v>
      </c>
      <c r="F44" s="15">
        <v>0</v>
      </c>
      <c r="H44" s="18" t="s">
        <v>13</v>
      </c>
    </row>
    <row r="45" spans="1:8" ht="12.75">
      <c r="A45" t="s">
        <v>191</v>
      </c>
      <c r="D45" s="17">
        <v>0</v>
      </c>
      <c r="F45" s="15">
        <v>0</v>
      </c>
      <c r="H45" s="18" t="s">
        <v>13</v>
      </c>
    </row>
    <row r="46" spans="1:8" ht="12.75">
      <c r="A46" t="s">
        <v>192</v>
      </c>
      <c r="D46" s="17">
        <v>0</v>
      </c>
      <c r="F46" s="15">
        <v>0</v>
      </c>
      <c r="H46" s="18" t="s">
        <v>13</v>
      </c>
    </row>
    <row r="47" spans="1:8" ht="12.75">
      <c r="A47" t="s">
        <v>193</v>
      </c>
      <c r="D47" s="17">
        <v>0</v>
      </c>
      <c r="F47" s="15">
        <v>0</v>
      </c>
      <c r="H47" s="22" t="s">
        <v>13</v>
      </c>
    </row>
    <row r="48" spans="1:8" ht="12.75">
      <c r="A48" t="s">
        <v>271</v>
      </c>
      <c r="D48" s="17">
        <v>0</v>
      </c>
      <c r="F48" s="15">
        <v>0</v>
      </c>
      <c r="H48" s="18" t="s">
        <v>13</v>
      </c>
    </row>
    <row r="49" spans="1:8" ht="12.75">
      <c r="A49" t="s">
        <v>278</v>
      </c>
      <c r="D49" s="17">
        <v>0</v>
      </c>
      <c r="F49" s="15">
        <v>0</v>
      </c>
      <c r="H49" s="18" t="s">
        <v>13</v>
      </c>
    </row>
    <row r="50" spans="1:8" ht="12.75">
      <c r="A50" t="s">
        <v>195</v>
      </c>
      <c r="D50" s="17">
        <v>0</v>
      </c>
      <c r="F50" s="15">
        <v>0</v>
      </c>
      <c r="H50" s="18" t="s">
        <v>13</v>
      </c>
    </row>
    <row r="51" spans="1:8" ht="15">
      <c r="A51" t="s">
        <v>196</v>
      </c>
      <c r="D51" s="20">
        <v>0</v>
      </c>
      <c r="F51" s="10">
        <v>0</v>
      </c>
      <c r="H51" s="11" t="s">
        <v>13</v>
      </c>
    </row>
    <row r="52" spans="1:8" ht="12.75">
      <c r="A52" s="1" t="s">
        <v>197</v>
      </c>
      <c r="D52" s="17">
        <f>SUM(D8:D51)</f>
        <v>610751</v>
      </c>
      <c r="F52" s="21">
        <f>SUM(F8:F51)</f>
        <v>121989.27</v>
      </c>
      <c r="H52" s="16">
        <f>ROUND(F52/D52,2)</f>
        <v>0.2</v>
      </c>
    </row>
    <row r="53" spans="4:5" ht="12.75">
      <c r="D53" s="14"/>
      <c r="E53" s="30" t="s">
        <v>272</v>
      </c>
    </row>
    <row r="54" spans="4:5" ht="12.75">
      <c r="D54" s="14"/>
      <c r="E54" s="30" t="s">
        <v>273</v>
      </c>
    </row>
    <row r="55" spans="4:5" ht="12.75">
      <c r="D55" s="14"/>
      <c r="E55" s="30" t="s">
        <v>279</v>
      </c>
    </row>
    <row r="57" ht="12.75">
      <c r="A57" s="1" t="s">
        <v>129</v>
      </c>
    </row>
    <row r="59" spans="1:8" ht="12.75">
      <c r="A59" s="2" t="s">
        <v>1</v>
      </c>
      <c r="D59" s="4" t="s">
        <v>12</v>
      </c>
      <c r="F59" s="6" t="s">
        <v>156</v>
      </c>
      <c r="H59" s="7" t="s">
        <v>157</v>
      </c>
    </row>
    <row r="60" spans="1:8" ht="12.75">
      <c r="A60" t="s">
        <v>198</v>
      </c>
      <c r="D60" s="17">
        <v>147000</v>
      </c>
      <c r="F60" s="15">
        <v>23723.66</v>
      </c>
      <c r="H60" s="16">
        <f>ROUND(F60/D60,2)</f>
        <v>0.16</v>
      </c>
    </row>
    <row r="61" spans="1:8" ht="12.75">
      <c r="A61" t="s">
        <v>199</v>
      </c>
      <c r="D61" s="17">
        <v>61000</v>
      </c>
      <c r="F61" s="15">
        <v>9759.29</v>
      </c>
      <c r="H61" s="16">
        <f aca="true" t="shared" si="1" ref="H61:H73">ROUND(F61/D61,2)</f>
        <v>0.16</v>
      </c>
    </row>
    <row r="62" spans="1:8" ht="12.75">
      <c r="A62" t="s">
        <v>200</v>
      </c>
      <c r="D62" s="17">
        <v>191000</v>
      </c>
      <c r="F62" s="15">
        <v>11398.72</v>
      </c>
      <c r="H62" s="16">
        <f t="shared" si="1"/>
        <v>0.06</v>
      </c>
    </row>
    <row r="63" spans="1:8" ht="12.75">
      <c r="A63" t="s">
        <v>201</v>
      </c>
      <c r="D63" s="17">
        <v>9000</v>
      </c>
      <c r="F63" s="15">
        <v>1611.72</v>
      </c>
      <c r="H63" s="16">
        <f t="shared" si="1"/>
        <v>0.18</v>
      </c>
    </row>
    <row r="64" spans="1:8" ht="12.75">
      <c r="A64" t="s">
        <v>202</v>
      </c>
      <c r="D64" s="17">
        <v>21200</v>
      </c>
      <c r="F64" s="15">
        <v>5289.51</v>
      </c>
      <c r="H64" s="16">
        <f t="shared" si="1"/>
        <v>0.25</v>
      </c>
    </row>
    <row r="65" spans="1:8" ht="12.75">
      <c r="A65" t="s">
        <v>203</v>
      </c>
      <c r="D65" s="17">
        <v>400</v>
      </c>
      <c r="F65" s="15">
        <v>83.63</v>
      </c>
      <c r="H65" s="16">
        <f t="shared" si="1"/>
        <v>0.21</v>
      </c>
    </row>
    <row r="66" spans="1:8" ht="12.75">
      <c r="A66" t="s">
        <v>204</v>
      </c>
      <c r="D66" s="17">
        <v>30000</v>
      </c>
      <c r="F66" s="15">
        <v>3810.29</v>
      </c>
      <c r="H66" s="16">
        <f t="shared" si="1"/>
        <v>0.13</v>
      </c>
    </row>
    <row r="67" spans="1:8" ht="12.75">
      <c r="A67" t="s">
        <v>205</v>
      </c>
      <c r="D67" s="17">
        <v>14000</v>
      </c>
      <c r="F67" s="15">
        <v>1774</v>
      </c>
      <c r="H67" s="16">
        <f t="shared" si="1"/>
        <v>0.13</v>
      </c>
    </row>
    <row r="68" spans="1:8" ht="12.75">
      <c r="A68" t="s">
        <v>206</v>
      </c>
      <c r="D68" s="17">
        <v>700</v>
      </c>
      <c r="F68" s="15">
        <v>44.83</v>
      </c>
      <c r="H68" s="16">
        <f t="shared" si="1"/>
        <v>0.06</v>
      </c>
    </row>
    <row r="69" spans="1:8" ht="12.75">
      <c r="A69" t="s">
        <v>189</v>
      </c>
      <c r="D69" s="17">
        <v>0</v>
      </c>
      <c r="F69" s="15">
        <v>513.43</v>
      </c>
      <c r="H69" s="19" t="s">
        <v>13</v>
      </c>
    </row>
    <row r="70" spans="1:8" ht="12.75">
      <c r="A70" t="s">
        <v>191</v>
      </c>
      <c r="D70" s="17">
        <v>0</v>
      </c>
      <c r="F70" s="15">
        <v>0</v>
      </c>
      <c r="H70" s="19" t="s">
        <v>13</v>
      </c>
    </row>
    <row r="71" spans="1:8" ht="12.75">
      <c r="A71" t="s">
        <v>192</v>
      </c>
      <c r="D71" s="17">
        <v>0</v>
      </c>
      <c r="F71" s="15">
        <v>30</v>
      </c>
      <c r="H71" s="18" t="s">
        <v>13</v>
      </c>
    </row>
    <row r="72" spans="1:8" ht="15">
      <c r="A72" t="s">
        <v>207</v>
      </c>
      <c r="D72" s="20">
        <v>1450</v>
      </c>
      <c r="F72" s="10">
        <v>725</v>
      </c>
      <c r="H72" s="12">
        <f t="shared" si="1"/>
        <v>0.5</v>
      </c>
    </row>
    <row r="73" spans="4:8" ht="12.75">
      <c r="D73" s="17">
        <f>SUM(D60:D72)</f>
        <v>475750</v>
      </c>
      <c r="F73" s="15">
        <f>SUM(F60:F72)</f>
        <v>58764.08</v>
      </c>
      <c r="H73" s="16">
        <f t="shared" si="1"/>
        <v>0.12</v>
      </c>
    </row>
    <row r="75" spans="4:5" ht="12.75">
      <c r="D75" s="14"/>
      <c r="E75" s="30" t="s">
        <v>208</v>
      </c>
    </row>
    <row r="76" spans="1:6" ht="12.75">
      <c r="A76" t="s">
        <v>209</v>
      </c>
      <c r="D76" s="17">
        <v>68290</v>
      </c>
      <c r="F76" s="15">
        <v>7207.7</v>
      </c>
    </row>
    <row r="77" spans="1:6" ht="12.75">
      <c r="A77" t="s">
        <v>210</v>
      </c>
      <c r="B77" t="s">
        <v>125</v>
      </c>
      <c r="D77" s="17">
        <v>150000</v>
      </c>
      <c r="F77" s="15">
        <v>0</v>
      </c>
    </row>
    <row r="78" spans="2:6" ht="12.75">
      <c r="B78" t="s">
        <v>211</v>
      </c>
      <c r="D78" s="17">
        <v>28000</v>
      </c>
      <c r="F78" s="15">
        <v>0</v>
      </c>
    </row>
    <row r="79" spans="2:6" ht="12.75">
      <c r="B79" t="s">
        <v>212</v>
      </c>
      <c r="D79" s="17">
        <v>1500</v>
      </c>
      <c r="F79" s="15">
        <v>0</v>
      </c>
    </row>
    <row r="80" spans="2:6" ht="12.75">
      <c r="B80" t="s">
        <v>155</v>
      </c>
      <c r="D80" s="17">
        <v>1400</v>
      </c>
      <c r="F80" s="15">
        <v>0</v>
      </c>
    </row>
    <row r="81" spans="2:6" ht="12.75">
      <c r="B81" t="s">
        <v>135</v>
      </c>
      <c r="D81" s="17">
        <v>0</v>
      </c>
      <c r="F81" s="15">
        <v>0</v>
      </c>
    </row>
    <row r="82" spans="2:6" ht="12.75">
      <c r="B82" t="s">
        <v>267</v>
      </c>
      <c r="D82" s="17">
        <v>0</v>
      </c>
      <c r="F82" s="15">
        <v>567.5</v>
      </c>
    </row>
    <row r="83" spans="2:6" ht="15">
      <c r="B83" t="s">
        <v>213</v>
      </c>
      <c r="D83" s="20">
        <v>20000</v>
      </c>
      <c r="F83" s="10">
        <v>0</v>
      </c>
    </row>
    <row r="84" spans="1:6" ht="12.75">
      <c r="A84" t="s">
        <v>214</v>
      </c>
      <c r="D84" s="17">
        <f>SUM(D76:D83)</f>
        <v>269190</v>
      </c>
      <c r="F84" s="15">
        <f>SUM(F76:F83)</f>
        <v>7775.2</v>
      </c>
    </row>
    <row r="85" ht="12.75">
      <c r="A85" t="s">
        <v>215</v>
      </c>
    </row>
    <row r="86" spans="2:6" ht="12.75">
      <c r="B86" t="s">
        <v>216</v>
      </c>
      <c r="D86" s="17">
        <v>162465</v>
      </c>
      <c r="F86" s="15">
        <v>0</v>
      </c>
    </row>
    <row r="87" spans="2:6" ht="12.75">
      <c r="B87" t="s">
        <v>217</v>
      </c>
      <c r="D87" s="17">
        <v>22500</v>
      </c>
      <c r="F87" s="15">
        <v>0</v>
      </c>
    </row>
    <row r="88" spans="2:6" ht="12.75">
      <c r="B88" t="s">
        <v>218</v>
      </c>
      <c r="D88" s="17">
        <v>20000</v>
      </c>
      <c r="F88" s="15">
        <v>24796.31</v>
      </c>
    </row>
    <row r="89" spans="2:6" ht="12.75">
      <c r="B89" t="s">
        <v>219</v>
      </c>
      <c r="D89" s="17">
        <v>350</v>
      </c>
      <c r="F89" s="15">
        <v>0</v>
      </c>
    </row>
    <row r="90" spans="2:6" ht="12.75">
      <c r="B90" t="s">
        <v>220</v>
      </c>
      <c r="D90" s="17">
        <v>20000</v>
      </c>
      <c r="F90" s="15">
        <v>0</v>
      </c>
    </row>
    <row r="91" spans="2:6" ht="12.75">
      <c r="B91" t="s">
        <v>266</v>
      </c>
      <c r="D91" s="17">
        <v>0</v>
      </c>
      <c r="F91" s="15">
        <v>0</v>
      </c>
    </row>
    <row r="92" spans="2:6" ht="12.75">
      <c r="B92" t="s">
        <v>268</v>
      </c>
      <c r="D92" s="17">
        <v>25000</v>
      </c>
      <c r="F92" s="15">
        <v>15906.25</v>
      </c>
    </row>
    <row r="93" spans="2:6" ht="12.75">
      <c r="B93" s="24" t="s">
        <v>275</v>
      </c>
      <c r="D93" s="17">
        <v>10000</v>
      </c>
      <c r="F93" s="15">
        <v>0</v>
      </c>
    </row>
    <row r="94" spans="2:6" ht="12.75">
      <c r="B94" s="24" t="s">
        <v>284</v>
      </c>
      <c r="D94" s="17">
        <v>2000</v>
      </c>
      <c r="F94" s="15">
        <v>0</v>
      </c>
    </row>
    <row r="95" spans="2:6" ht="12.75">
      <c r="B95" s="24" t="s">
        <v>285</v>
      </c>
      <c r="D95" s="17">
        <v>1400</v>
      </c>
      <c r="F95" s="15">
        <v>0</v>
      </c>
    </row>
    <row r="96" spans="2:6" ht="12.75">
      <c r="B96" s="24" t="s">
        <v>286</v>
      </c>
      <c r="D96" s="17">
        <v>1700</v>
      </c>
      <c r="F96" s="15">
        <v>0</v>
      </c>
    </row>
    <row r="97" spans="2:6" ht="12.75">
      <c r="B97" s="24" t="s">
        <v>287</v>
      </c>
      <c r="D97" s="17">
        <v>300</v>
      </c>
      <c r="F97" s="15">
        <v>0</v>
      </c>
    </row>
    <row r="98" spans="2:6" ht="15">
      <c r="B98" t="s">
        <v>221</v>
      </c>
      <c r="D98" s="20">
        <v>3000</v>
      </c>
      <c r="F98" s="10">
        <v>0</v>
      </c>
    </row>
    <row r="99" spans="1:6" ht="12.75">
      <c r="A99" t="s">
        <v>222</v>
      </c>
      <c r="D99" s="17">
        <f>D84-(SUM(D86:D98))</f>
        <v>475</v>
      </c>
      <c r="F99" s="15">
        <f>F84-SUM(F86:F98)</f>
        <v>-32927.36</v>
      </c>
    </row>
    <row r="100" spans="4:5" ht="12.75">
      <c r="D100" s="14"/>
      <c r="E100" s="30" t="s">
        <v>272</v>
      </c>
    </row>
    <row r="101" spans="4:5" ht="12.75">
      <c r="D101" s="14"/>
      <c r="E101" s="30" t="s">
        <v>273</v>
      </c>
    </row>
    <row r="102" spans="4:5" ht="12.75">
      <c r="D102" s="14"/>
      <c r="E102" s="30" t="s">
        <v>279</v>
      </c>
    </row>
    <row r="104" ht="12.75">
      <c r="A104" s="1" t="s">
        <v>128</v>
      </c>
    </row>
    <row r="106" spans="1:8" ht="12.75">
      <c r="A106" s="2" t="s">
        <v>1</v>
      </c>
      <c r="D106" s="4" t="s">
        <v>12</v>
      </c>
      <c r="F106" s="6" t="s">
        <v>156</v>
      </c>
      <c r="H106" s="7" t="s">
        <v>157</v>
      </c>
    </row>
    <row r="107" spans="1:8" ht="12.75">
      <c r="A107" t="s">
        <v>198</v>
      </c>
      <c r="D107" s="17">
        <v>53500</v>
      </c>
      <c r="F107" s="15">
        <v>8937.03</v>
      </c>
      <c r="H107" s="16">
        <f>ROUND(F107/D107,2)</f>
        <v>0.17</v>
      </c>
    </row>
    <row r="108" spans="1:8" ht="12.75">
      <c r="A108" t="s">
        <v>199</v>
      </c>
      <c r="D108" s="17">
        <v>20000</v>
      </c>
      <c r="F108" s="15">
        <v>3523.05</v>
      </c>
      <c r="H108" s="16">
        <f aca="true" t="shared" si="2" ref="H108:H119">ROUND(F108/D108,2)</f>
        <v>0.18</v>
      </c>
    </row>
    <row r="109" spans="1:8" ht="12.75">
      <c r="A109" t="s">
        <v>200</v>
      </c>
      <c r="D109" s="17">
        <v>12000</v>
      </c>
      <c r="F109" s="15">
        <v>1722.34</v>
      </c>
      <c r="H109" s="16">
        <f t="shared" si="2"/>
        <v>0.14</v>
      </c>
    </row>
    <row r="110" spans="1:8" ht="12.75">
      <c r="A110" t="s">
        <v>201</v>
      </c>
      <c r="D110" s="17">
        <v>5500</v>
      </c>
      <c r="F110" s="15">
        <v>593.44</v>
      </c>
      <c r="H110" s="16">
        <f t="shared" si="2"/>
        <v>0.11</v>
      </c>
    </row>
    <row r="111" spans="1:8" ht="12.75">
      <c r="A111" t="s">
        <v>223</v>
      </c>
      <c r="D111" s="17">
        <v>42500</v>
      </c>
      <c r="F111" s="15">
        <v>10578.99</v>
      </c>
      <c r="H111" s="16">
        <f t="shared" si="2"/>
        <v>0.25</v>
      </c>
    </row>
    <row r="112" spans="1:8" ht="12.75">
      <c r="A112" t="s">
        <v>203</v>
      </c>
      <c r="D112" s="17">
        <v>50</v>
      </c>
      <c r="F112" s="15">
        <v>10.93</v>
      </c>
      <c r="H112" s="16">
        <f t="shared" si="2"/>
        <v>0.22</v>
      </c>
    </row>
    <row r="113" spans="1:8" ht="12.75">
      <c r="A113" t="s">
        <v>224</v>
      </c>
      <c r="D113" s="17">
        <v>100</v>
      </c>
      <c r="F113" s="15">
        <v>0</v>
      </c>
      <c r="H113" s="16">
        <f t="shared" si="2"/>
        <v>0</v>
      </c>
    </row>
    <row r="114" spans="1:8" ht="12.75">
      <c r="A114" t="s">
        <v>206</v>
      </c>
      <c r="D114" s="17">
        <v>1500</v>
      </c>
      <c r="F114" s="15">
        <v>154.58</v>
      </c>
      <c r="H114" s="16">
        <f t="shared" si="2"/>
        <v>0.1</v>
      </c>
    </row>
    <row r="115" spans="1:8" ht="12.75">
      <c r="A115" t="s">
        <v>189</v>
      </c>
      <c r="D115" s="17">
        <v>0</v>
      </c>
      <c r="F115" s="15">
        <v>453.48</v>
      </c>
      <c r="H115" s="18" t="s">
        <v>13</v>
      </c>
    </row>
    <row r="116" spans="1:8" ht="12.75">
      <c r="A116" t="s">
        <v>225</v>
      </c>
      <c r="D116" s="17">
        <v>2100</v>
      </c>
      <c r="F116" s="15">
        <v>522</v>
      </c>
      <c r="H116" s="16">
        <f t="shared" si="2"/>
        <v>0.25</v>
      </c>
    </row>
    <row r="117" spans="1:8" ht="12.75">
      <c r="A117" t="s">
        <v>226</v>
      </c>
      <c r="D117" s="17">
        <v>25000</v>
      </c>
      <c r="F117" s="15">
        <v>6035.88</v>
      </c>
      <c r="H117" s="16">
        <f t="shared" si="2"/>
        <v>0.24</v>
      </c>
    </row>
    <row r="118" spans="1:8" ht="12.75">
      <c r="A118" t="s">
        <v>240</v>
      </c>
      <c r="D118" s="17">
        <v>0</v>
      </c>
      <c r="F118" s="15">
        <v>0</v>
      </c>
      <c r="H118" s="18" t="s">
        <v>13</v>
      </c>
    </row>
    <row r="119" spans="1:8" ht="15">
      <c r="A119" t="s">
        <v>192</v>
      </c>
      <c r="D119" s="20">
        <v>500</v>
      </c>
      <c r="F119" s="10">
        <v>0.92</v>
      </c>
      <c r="H119" s="12">
        <f t="shared" si="2"/>
        <v>0</v>
      </c>
    </row>
    <row r="120" spans="4:8" ht="12.75">
      <c r="D120" s="17">
        <f>SUM(D107:D119)</f>
        <v>162750</v>
      </c>
      <c r="F120" s="15">
        <f>SUM(F107:F119)</f>
        <v>32532.640000000003</v>
      </c>
      <c r="H120" s="16">
        <f>ROUND(F120/D120,2)</f>
        <v>0.2</v>
      </c>
    </row>
    <row r="122" spans="4:5" ht="12.75">
      <c r="D122" s="14"/>
      <c r="E122" s="30" t="s">
        <v>208</v>
      </c>
    </row>
    <row r="123" spans="1:6" ht="12.75">
      <c r="A123" t="s">
        <v>209</v>
      </c>
      <c r="D123" s="17">
        <v>11350</v>
      </c>
      <c r="F123" s="15">
        <v>-7015.99</v>
      </c>
    </row>
    <row r="124" spans="1:6" ht="12.75">
      <c r="A124" t="s">
        <v>210</v>
      </c>
      <c r="B124" t="s">
        <v>125</v>
      </c>
      <c r="D124" s="17">
        <v>46000</v>
      </c>
      <c r="F124" s="15">
        <v>0</v>
      </c>
    </row>
    <row r="125" spans="2:6" ht="12.75">
      <c r="B125" t="s">
        <v>227</v>
      </c>
      <c r="D125" s="17">
        <v>0</v>
      </c>
      <c r="F125" s="15">
        <v>0</v>
      </c>
    </row>
    <row r="126" spans="2:6" ht="12.75">
      <c r="B126" t="s">
        <v>262</v>
      </c>
      <c r="D126" s="17">
        <v>0</v>
      </c>
      <c r="F126" s="15">
        <v>0</v>
      </c>
    </row>
    <row r="127" spans="2:6" ht="12.75">
      <c r="B127" t="s">
        <v>211</v>
      </c>
      <c r="D127" s="17">
        <v>7300</v>
      </c>
      <c r="F127" s="15">
        <v>0</v>
      </c>
    </row>
    <row r="128" spans="2:6" ht="12.75">
      <c r="B128" t="s">
        <v>260</v>
      </c>
      <c r="D128" s="17">
        <v>0</v>
      </c>
      <c r="F128" s="15">
        <v>0</v>
      </c>
    </row>
    <row r="129" spans="2:6" ht="15">
      <c r="B129" t="s">
        <v>213</v>
      </c>
      <c r="D129" s="20">
        <v>20000</v>
      </c>
      <c r="F129" s="10">
        <v>0</v>
      </c>
    </row>
    <row r="130" spans="1:6" ht="12.75">
      <c r="A130" t="s">
        <v>214</v>
      </c>
      <c r="D130" s="17">
        <f>SUM(D123:D129)</f>
        <v>84650</v>
      </c>
      <c r="F130" s="15">
        <f>SUM(F123:F129)</f>
        <v>-7015.99</v>
      </c>
    </row>
    <row r="131" ht="12.75">
      <c r="A131" t="s">
        <v>215</v>
      </c>
    </row>
    <row r="132" spans="2:6" ht="12.75">
      <c r="B132" t="s">
        <v>228</v>
      </c>
      <c r="D132" s="17">
        <v>15000</v>
      </c>
      <c r="F132" s="15">
        <v>9432.74</v>
      </c>
    </row>
    <row r="133" spans="2:6" ht="12.75">
      <c r="B133" t="s">
        <v>239</v>
      </c>
      <c r="D133" s="17">
        <v>0</v>
      </c>
      <c r="F133" s="15">
        <v>0</v>
      </c>
    </row>
    <row r="134" spans="2:6" ht="12.75">
      <c r="B134" t="s">
        <v>229</v>
      </c>
      <c r="D134" s="17">
        <v>6000</v>
      </c>
      <c r="F134" s="15">
        <v>0</v>
      </c>
    </row>
    <row r="135" spans="2:6" ht="12.75">
      <c r="B135" t="s">
        <v>232</v>
      </c>
      <c r="D135" s="17">
        <v>25000</v>
      </c>
      <c r="F135" s="15">
        <f>F117</f>
        <v>6035.88</v>
      </c>
    </row>
    <row r="136" spans="2:6" ht="12.75">
      <c r="B136" t="s">
        <v>230</v>
      </c>
      <c r="D136" s="17">
        <v>300</v>
      </c>
      <c r="F136" s="15">
        <v>0</v>
      </c>
    </row>
    <row r="137" spans="2:6" ht="12.75">
      <c r="B137" t="s">
        <v>220</v>
      </c>
      <c r="D137" s="17">
        <v>20000</v>
      </c>
      <c r="F137" s="15">
        <v>0</v>
      </c>
    </row>
    <row r="138" spans="2:6" ht="12.75">
      <c r="B138" t="s">
        <v>231</v>
      </c>
      <c r="D138" s="17">
        <v>0</v>
      </c>
      <c r="F138" s="15">
        <v>0</v>
      </c>
    </row>
    <row r="139" spans="2:6" ht="12.75">
      <c r="B139" t="s">
        <v>269</v>
      </c>
      <c r="D139" s="17">
        <v>15000</v>
      </c>
      <c r="F139" s="15">
        <v>0</v>
      </c>
    </row>
    <row r="140" spans="2:6" ht="12.75">
      <c r="B140" s="24" t="s">
        <v>276</v>
      </c>
      <c r="D140" s="17">
        <v>5000</v>
      </c>
      <c r="F140" s="15">
        <v>0</v>
      </c>
    </row>
    <row r="141" spans="2:6" ht="15">
      <c r="B141" s="24" t="s">
        <v>288</v>
      </c>
      <c r="D141" s="20">
        <v>1000</v>
      </c>
      <c r="F141" s="10">
        <v>0</v>
      </c>
    </row>
    <row r="142" spans="1:6" ht="12.75">
      <c r="A142" t="s">
        <v>222</v>
      </c>
      <c r="D142" s="17">
        <f>D130-(SUM(D132:D141))</f>
        <v>-2650</v>
      </c>
      <c r="F142" s="15">
        <f>F130-SUM(F132:F141)</f>
        <v>-22484.61</v>
      </c>
    </row>
    <row r="143" spans="4:5" ht="12.75">
      <c r="D143" s="14"/>
      <c r="E143" s="30" t="s">
        <v>272</v>
      </c>
    </row>
    <row r="144" spans="4:5" ht="12.75">
      <c r="D144" s="14"/>
      <c r="E144" s="30" t="s">
        <v>273</v>
      </c>
    </row>
    <row r="145" spans="4:5" ht="12.75">
      <c r="D145" s="14"/>
      <c r="E145" s="30" t="s">
        <v>279</v>
      </c>
    </row>
    <row r="146" ht="12.75">
      <c r="E146" s="1"/>
    </row>
    <row r="147" ht="12.75">
      <c r="A147" s="1" t="s">
        <v>242</v>
      </c>
    </row>
    <row r="149" spans="1:8" ht="12.75">
      <c r="A149" s="2" t="s">
        <v>1</v>
      </c>
      <c r="D149" s="4" t="s">
        <v>12</v>
      </c>
      <c r="F149" s="6" t="s">
        <v>156</v>
      </c>
      <c r="H149" s="7" t="s">
        <v>157</v>
      </c>
    </row>
    <row r="150" spans="1:8" ht="12.75">
      <c r="A150" t="s">
        <v>233</v>
      </c>
      <c r="D150" s="17">
        <v>90500</v>
      </c>
      <c r="F150" s="15">
        <v>70634.48</v>
      </c>
      <c r="H150" s="16">
        <f>ROUND(F150/D150,2)</f>
        <v>0.78</v>
      </c>
    </row>
    <row r="151" spans="1:8" ht="12.75">
      <c r="A151" t="s">
        <v>168</v>
      </c>
      <c r="D151" s="17">
        <v>203</v>
      </c>
      <c r="F151" s="15">
        <v>0</v>
      </c>
      <c r="H151" s="18">
        <v>0</v>
      </c>
    </row>
    <row r="152" spans="1:8" ht="12.75">
      <c r="A152" t="s">
        <v>191</v>
      </c>
      <c r="D152" s="17">
        <v>0</v>
      </c>
      <c r="F152" s="15">
        <v>0</v>
      </c>
      <c r="H152" s="22" t="s">
        <v>13</v>
      </c>
    </row>
    <row r="153" spans="1:8" ht="12.75">
      <c r="A153" t="s">
        <v>277</v>
      </c>
      <c r="D153" s="17">
        <v>0</v>
      </c>
      <c r="F153" s="15">
        <v>0</v>
      </c>
      <c r="H153" s="22" t="s">
        <v>13</v>
      </c>
    </row>
    <row r="154" spans="1:8" ht="12.75">
      <c r="A154" t="s">
        <v>206</v>
      </c>
      <c r="D154" s="17">
        <v>100</v>
      </c>
      <c r="F154" s="15">
        <v>0</v>
      </c>
      <c r="H154" s="22">
        <f>ROUND(F154/D154,2)</f>
        <v>0</v>
      </c>
    </row>
    <row r="155" spans="1:8" ht="15">
      <c r="A155" t="s">
        <v>193</v>
      </c>
      <c r="D155" s="20">
        <v>0</v>
      </c>
      <c r="F155" s="10">
        <v>0</v>
      </c>
      <c r="H155" s="23" t="s">
        <v>13</v>
      </c>
    </row>
    <row r="156" spans="1:8" ht="12.75">
      <c r="A156" s="1" t="s">
        <v>252</v>
      </c>
      <c r="D156" s="17">
        <f>SUM(D150:D155)</f>
        <v>90803</v>
      </c>
      <c r="F156" s="15">
        <f>SUM(F150:F155)</f>
        <v>70634.48</v>
      </c>
      <c r="H156" s="16">
        <f>ROUND(F156/D156,2)</f>
        <v>0.78</v>
      </c>
    </row>
    <row r="157" spans="4:5" ht="12.75">
      <c r="D157" s="14"/>
      <c r="E157" s="30" t="s">
        <v>272</v>
      </c>
    </row>
    <row r="158" spans="4:5" ht="12.75">
      <c r="D158" s="14"/>
      <c r="E158" s="30" t="s">
        <v>273</v>
      </c>
    </row>
    <row r="159" spans="4:5" ht="12.75">
      <c r="D159" s="14"/>
      <c r="E159" s="30" t="s">
        <v>279</v>
      </c>
    </row>
    <row r="160" spans="4:5" ht="12.75">
      <c r="D160" s="14"/>
      <c r="E160" s="1"/>
    </row>
    <row r="161" ht="12.75">
      <c r="A161" s="1" t="s">
        <v>138</v>
      </c>
    </row>
    <row r="163" spans="1:8" ht="12.75">
      <c r="A163" s="2" t="s">
        <v>1</v>
      </c>
      <c r="D163" s="4" t="s">
        <v>12</v>
      </c>
      <c r="F163" s="6" t="s">
        <v>156</v>
      </c>
      <c r="H163" s="7" t="s">
        <v>157</v>
      </c>
    </row>
    <row r="164" spans="1:8" ht="12.75">
      <c r="A164" t="s">
        <v>234</v>
      </c>
      <c r="D164" s="17">
        <v>9293</v>
      </c>
      <c r="F164" s="15">
        <v>9293</v>
      </c>
      <c r="H164" s="16">
        <f>ROUND(F164/D164,2)</f>
        <v>1</v>
      </c>
    </row>
    <row r="165" spans="1:8" ht="12.75">
      <c r="A165" t="s">
        <v>270</v>
      </c>
      <c r="D165" s="17">
        <v>0</v>
      </c>
      <c r="F165" s="15">
        <v>0</v>
      </c>
      <c r="H165" s="8" t="s">
        <v>13</v>
      </c>
    </row>
    <row r="166" spans="1:8" ht="12.75">
      <c r="A166" t="s">
        <v>194</v>
      </c>
      <c r="D166" s="17">
        <v>0</v>
      </c>
      <c r="F166" s="15">
        <v>0</v>
      </c>
      <c r="H166" s="18" t="s">
        <v>13</v>
      </c>
    </row>
    <row r="167" spans="1:8" ht="12.75">
      <c r="A167" t="s">
        <v>235</v>
      </c>
      <c r="D167" s="17">
        <v>5612</v>
      </c>
      <c r="F167" s="15">
        <v>0</v>
      </c>
      <c r="H167" s="16">
        <f>ROUND(F167/D167,2)</f>
        <v>0</v>
      </c>
    </row>
    <row r="168" spans="1:8" ht="12.75">
      <c r="A168" t="s">
        <v>236</v>
      </c>
      <c r="D168" s="17">
        <v>1500</v>
      </c>
      <c r="F168" s="15">
        <v>0</v>
      </c>
      <c r="H168" s="16">
        <f>ROUND(F168/D168,2)</f>
        <v>0</v>
      </c>
    </row>
    <row r="169" spans="1:8" ht="12.75">
      <c r="A169" t="s">
        <v>237</v>
      </c>
      <c r="D169" s="17">
        <v>0</v>
      </c>
      <c r="F169" s="15">
        <v>0</v>
      </c>
      <c r="H169" s="18" t="s">
        <v>13</v>
      </c>
    </row>
    <row r="170" spans="1:8" ht="15">
      <c r="A170" t="s">
        <v>206</v>
      </c>
      <c r="D170" s="20">
        <v>5</v>
      </c>
      <c r="F170" s="10">
        <v>0.81</v>
      </c>
      <c r="H170" s="12">
        <f>ROUND(F170/D170,2)</f>
        <v>0.16</v>
      </c>
    </row>
    <row r="171" spans="1:8" ht="12.75">
      <c r="A171" s="1" t="s">
        <v>253</v>
      </c>
      <c r="D171" s="17">
        <f>SUM(D164:D170)</f>
        <v>16410</v>
      </c>
      <c r="F171" s="15">
        <f>SUM(F164:F170)</f>
        <v>9293.81</v>
      </c>
      <c r="H171" s="16">
        <f>ROUND(F171/D171,2)</f>
        <v>0.57</v>
      </c>
    </row>
    <row r="172" spans="4:5" ht="12.75">
      <c r="D172" s="14"/>
      <c r="E172" s="30" t="s">
        <v>272</v>
      </c>
    </row>
    <row r="173" spans="4:5" ht="12.75">
      <c r="D173" s="14"/>
      <c r="E173" s="30" t="s">
        <v>273</v>
      </c>
    </row>
    <row r="174" spans="4:5" ht="12.75">
      <c r="D174" s="14"/>
      <c r="E174" s="30" t="s">
        <v>279</v>
      </c>
    </row>
    <row r="175" ht="12.75">
      <c r="E175" s="1"/>
    </row>
    <row r="176" ht="12.75">
      <c r="A176" s="1" t="s">
        <v>246</v>
      </c>
    </row>
    <row r="178" spans="1:8" ht="12.75">
      <c r="A178" s="2" t="s">
        <v>1</v>
      </c>
      <c r="D178" s="4" t="s">
        <v>12</v>
      </c>
      <c r="F178" s="6" t="s">
        <v>156</v>
      </c>
      <c r="H178" s="7" t="s">
        <v>157</v>
      </c>
    </row>
    <row r="179" spans="1:8" ht="12.75">
      <c r="A179" t="s">
        <v>233</v>
      </c>
      <c r="D179" s="17">
        <v>125000</v>
      </c>
      <c r="F179" s="15">
        <v>95995.57</v>
      </c>
      <c r="H179" s="28">
        <f>ROUND(F179/D179,2)</f>
        <v>0.77</v>
      </c>
    </row>
    <row r="180" spans="1:8" ht="12.75">
      <c r="A180" t="s">
        <v>168</v>
      </c>
      <c r="D180" s="17">
        <v>449</v>
      </c>
      <c r="F180" s="15">
        <v>0</v>
      </c>
      <c r="H180" s="28">
        <f aca="true" t="shared" si="3" ref="H180:H186">ROUND(F180/D180,2)</f>
        <v>0</v>
      </c>
    </row>
    <row r="181" spans="1:8" ht="12.75">
      <c r="A181" t="s">
        <v>191</v>
      </c>
      <c r="D181" s="17">
        <v>0</v>
      </c>
      <c r="F181" s="15">
        <v>0</v>
      </c>
      <c r="H181" s="22" t="s">
        <v>13</v>
      </c>
    </row>
    <row r="182" spans="1:8" ht="12.75">
      <c r="A182" t="s">
        <v>261</v>
      </c>
      <c r="D182" s="17">
        <v>134000</v>
      </c>
      <c r="F182" s="15">
        <v>70240.69</v>
      </c>
      <c r="H182" s="28">
        <f t="shared" si="3"/>
        <v>0.52</v>
      </c>
    </row>
    <row r="183" spans="1:8" ht="12.75">
      <c r="A183" t="s">
        <v>257</v>
      </c>
      <c r="D183" s="17">
        <v>0</v>
      </c>
      <c r="F183" s="15">
        <v>0</v>
      </c>
      <c r="H183" s="22" t="s">
        <v>13</v>
      </c>
    </row>
    <row r="184" spans="1:8" ht="12.75">
      <c r="A184" t="s">
        <v>206</v>
      </c>
      <c r="D184" s="17">
        <v>0</v>
      </c>
      <c r="F184" s="15">
        <v>0</v>
      </c>
      <c r="H184" s="22" t="s">
        <v>13</v>
      </c>
    </row>
    <row r="185" spans="1:8" ht="15">
      <c r="A185" t="s">
        <v>193</v>
      </c>
      <c r="D185" s="20">
        <v>70000</v>
      </c>
      <c r="F185" s="10">
        <v>0</v>
      </c>
      <c r="H185" s="11">
        <f t="shared" si="3"/>
        <v>0</v>
      </c>
    </row>
    <row r="186" spans="1:8" ht="12.75">
      <c r="A186" s="1" t="s">
        <v>254</v>
      </c>
      <c r="D186" s="17">
        <f>SUM(D179:D185)</f>
        <v>329449</v>
      </c>
      <c r="F186" s="15">
        <f>SUM(F179:F185)</f>
        <v>166236.26</v>
      </c>
      <c r="H186" s="28">
        <f t="shared" si="3"/>
        <v>0.5</v>
      </c>
    </row>
    <row r="187" spans="4:5" ht="12.75">
      <c r="D187" s="14"/>
      <c r="E187" s="30" t="s">
        <v>272</v>
      </c>
    </row>
    <row r="188" spans="4:5" ht="12.75">
      <c r="D188" s="14"/>
      <c r="E188" s="30" t="s">
        <v>273</v>
      </c>
    </row>
    <row r="189" spans="4:5" ht="12.75">
      <c r="D189" s="14"/>
      <c r="E189" s="30" t="s">
        <v>279</v>
      </c>
    </row>
    <row r="190" ht="12.75">
      <c r="E190" s="1"/>
    </row>
    <row r="191" ht="12.75">
      <c r="A191" s="1" t="s">
        <v>249</v>
      </c>
    </row>
    <row r="193" spans="1:8" ht="12.75">
      <c r="A193" s="2" t="s">
        <v>1</v>
      </c>
      <c r="D193" s="4" t="s">
        <v>12</v>
      </c>
      <c r="F193" s="6" t="s">
        <v>156</v>
      </c>
      <c r="H193" s="7" t="s">
        <v>157</v>
      </c>
    </row>
    <row r="194" spans="1:8" ht="12.75">
      <c r="A194" t="s">
        <v>256</v>
      </c>
      <c r="D194" s="17">
        <v>240593</v>
      </c>
      <c r="F194" s="15">
        <v>70996.25</v>
      </c>
      <c r="H194" s="22">
        <f>ROUND(F194/D194,2)</f>
        <v>0.3</v>
      </c>
    </row>
    <row r="195" spans="1:8" ht="12.75">
      <c r="A195" t="s">
        <v>191</v>
      </c>
      <c r="D195" s="17">
        <v>0</v>
      </c>
      <c r="F195" s="15">
        <v>0</v>
      </c>
      <c r="H195" s="22" t="s">
        <v>13</v>
      </c>
    </row>
    <row r="196" spans="1:8" ht="12.75">
      <c r="A196" t="s">
        <v>206</v>
      </c>
      <c r="D196" s="17">
        <v>1400</v>
      </c>
      <c r="F196" s="15">
        <v>427.3</v>
      </c>
      <c r="H196" s="22">
        <f>ROUND(F196/D196,2)</f>
        <v>0.31</v>
      </c>
    </row>
    <row r="197" spans="1:8" ht="15">
      <c r="A197" t="s">
        <v>193</v>
      </c>
      <c r="D197" s="20">
        <v>0</v>
      </c>
      <c r="F197" s="10">
        <v>0</v>
      </c>
      <c r="H197" s="23" t="s">
        <v>13</v>
      </c>
    </row>
    <row r="198" spans="1:8" ht="12.75">
      <c r="A198" s="1" t="s">
        <v>255</v>
      </c>
      <c r="D198" s="17">
        <f>SUM(D194:D197)</f>
        <v>241993</v>
      </c>
      <c r="F198" s="15">
        <f>SUM(F194:F197)</f>
        <v>71423.55</v>
      </c>
      <c r="H198" s="19">
        <f>ROUND(F198/D198,2)</f>
        <v>0.3</v>
      </c>
    </row>
    <row r="199" spans="4:5" ht="12.75">
      <c r="D199" s="14"/>
      <c r="E199" s="30" t="s">
        <v>272</v>
      </c>
    </row>
    <row r="200" spans="4:5" ht="12.75">
      <c r="D200" s="14"/>
      <c r="E200" s="30" t="s">
        <v>273</v>
      </c>
    </row>
    <row r="201" spans="4:5" ht="12.75">
      <c r="D201" s="14"/>
      <c r="E201" s="30" t="s">
        <v>279</v>
      </c>
    </row>
    <row r="202" ht="12.75">
      <c r="E202" s="1"/>
    </row>
    <row r="203" ht="12.75">
      <c r="A203" s="1" t="s">
        <v>280</v>
      </c>
    </row>
    <row r="205" spans="1:8" ht="12.75">
      <c r="A205" s="2" t="s">
        <v>1</v>
      </c>
      <c r="D205" s="4" t="s">
        <v>12</v>
      </c>
      <c r="F205" s="6" t="s">
        <v>156</v>
      </c>
      <c r="H205" s="7" t="s">
        <v>157</v>
      </c>
    </row>
    <row r="206" spans="1:8" ht="12.75">
      <c r="A206" s="24" t="s">
        <v>289</v>
      </c>
      <c r="D206" s="17">
        <v>294050</v>
      </c>
      <c r="F206" s="15">
        <v>294050</v>
      </c>
      <c r="H206" s="22">
        <f>ROUND(F206/D206,2)</f>
        <v>1</v>
      </c>
    </row>
    <row r="207" spans="1:8" ht="12.75">
      <c r="A207" s="24" t="s">
        <v>290</v>
      </c>
      <c r="D207" s="17">
        <v>10000</v>
      </c>
      <c r="F207" s="15">
        <v>5000</v>
      </c>
      <c r="H207" s="22">
        <f>ROUND(F207/D207,2)</f>
        <v>0.5</v>
      </c>
    </row>
    <row r="208" spans="1:8" ht="12.75">
      <c r="A208" s="24" t="s">
        <v>193</v>
      </c>
      <c r="D208" s="17">
        <v>80000</v>
      </c>
      <c r="F208" s="15">
        <v>0</v>
      </c>
      <c r="H208" s="22">
        <f>ROUND(F208/D208,2)</f>
        <v>0</v>
      </c>
    </row>
    <row r="209" spans="1:8" ht="12.75">
      <c r="A209" s="24" t="s">
        <v>291</v>
      </c>
      <c r="D209" s="17">
        <v>69063</v>
      </c>
      <c r="F209" s="15">
        <v>0</v>
      </c>
      <c r="H209" s="22">
        <f>ROUND(F209/D209,2)</f>
        <v>0</v>
      </c>
    </row>
    <row r="210" spans="1:8" ht="12.75">
      <c r="A210" s="24" t="s">
        <v>206</v>
      </c>
      <c r="D210" s="17">
        <v>0</v>
      </c>
      <c r="F210" s="15">
        <v>19.06</v>
      </c>
      <c r="H210" s="22" t="s">
        <v>13</v>
      </c>
    </row>
    <row r="211" spans="1:8" ht="15">
      <c r="A211" s="24" t="s">
        <v>277</v>
      </c>
      <c r="D211" s="20">
        <v>9557</v>
      </c>
      <c r="F211" s="10">
        <v>0</v>
      </c>
      <c r="H211" s="23">
        <f>ROUND(F211/D211,2)</f>
        <v>0</v>
      </c>
    </row>
    <row r="212" spans="1:8" ht="12.75">
      <c r="A212" s="1" t="s">
        <v>255</v>
      </c>
      <c r="D212" s="17">
        <f>SUM(D206:D211)</f>
        <v>462670</v>
      </c>
      <c r="F212" s="15">
        <f>SUM(F206:F211)</f>
        <v>299069.06</v>
      </c>
      <c r="H212" s="19">
        <f>ROUND(F212/D212,2)</f>
        <v>0.65</v>
      </c>
    </row>
  </sheetData>
  <sheetProtection/>
  <printOptions/>
  <pageMargins left="0.75" right="0.25" top="1" bottom="1" header="0.5" footer="0.5"/>
  <pageSetup horizontalDpi="300" verticalDpi="300" orientation="portrait" r:id="rId1"/>
  <rowBreaks count="6" manualBreakCount="6">
    <brk id="99" max="255" man="1"/>
    <brk id="142" max="255" man="1"/>
    <brk id="156" max="255" man="1"/>
    <brk id="171" max="7" man="1"/>
    <brk id="186" max="7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Hilbert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Clerk</dc:creator>
  <cp:keywords/>
  <dc:description/>
  <cp:lastModifiedBy>Server</cp:lastModifiedBy>
  <cp:lastPrinted>2013-04-11T17:56:52Z</cp:lastPrinted>
  <dcterms:created xsi:type="dcterms:W3CDTF">2000-04-11T20:23:03Z</dcterms:created>
  <dcterms:modified xsi:type="dcterms:W3CDTF">2013-04-11T18:33:11Z</dcterms:modified>
  <cp:category/>
  <cp:version/>
  <cp:contentType/>
  <cp:contentStatus/>
</cp:coreProperties>
</file>